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640" activeTab="0"/>
  </bookViews>
  <sheets>
    <sheet name="покварт" sheetId="1" r:id="rId1"/>
  </sheets>
  <externalReferences>
    <externalReference r:id="rId4"/>
  </externalReferences>
  <definedNames>
    <definedName name="_Date_" localSheetId="0">'покварт'!#REF!</definedName>
    <definedName name="_Date_">#REF!</definedName>
    <definedName name="_Otchet_Period_Source__AT_ObjectName" localSheetId="0">'покварт'!#REF!</definedName>
    <definedName name="_Otchet_Period_Source__AT_ObjectName">#REF!</definedName>
    <definedName name="_Otchet_Period_Sourse__AT_ObjectName" localSheetId="0">'покварт'!#REF!</definedName>
    <definedName name="_Otchet_Period_Sourse__AT_ObjectName">#REF!</definedName>
    <definedName name="_Period_" localSheetId="0">'покварт'!#REF!</definedName>
    <definedName name="_Period_">#REF!</definedName>
    <definedName name="FormSectionFormCode" localSheetId="0">'покварт'!#REF!</definedName>
    <definedName name="FormSectionFormCode">#REF!</definedName>
    <definedName name="_xlnm.Print_Titles" localSheetId="0">'покварт'!$6:$8</definedName>
    <definedName name="н">#REF!</definedName>
    <definedName name="_xlnm.Print_Area" localSheetId="0">'покварт'!$A$1:$J$98</definedName>
  </definedNames>
  <calcPr fullCalcOnLoad="1"/>
</workbook>
</file>

<file path=xl/sharedStrings.xml><?xml version="1.0" encoding="utf-8"?>
<sst xmlns="http://schemas.openxmlformats.org/spreadsheetml/2006/main" count="178" uniqueCount="169">
  <si>
    <t>Код по бюджетной классификации</t>
  </si>
  <si>
    <t>Наименование показателя</t>
  </si>
  <si>
    <t>I квартал</t>
  </si>
  <si>
    <t>II квартал</t>
  </si>
  <si>
    <t>1 полугодие</t>
  </si>
  <si>
    <t>III квартал</t>
  </si>
  <si>
    <t>9 мес.</t>
  </si>
  <si>
    <t>IV квартал</t>
  </si>
  <si>
    <t>год</t>
  </si>
  <si>
    <t>3</t>
  </si>
  <si>
    <t>000 1 00 00000 00 0000 000</t>
  </si>
  <si>
    <t>Доходы</t>
  </si>
  <si>
    <t>000 1 01 00000 00 0000 110</t>
  </si>
  <si>
    <t>Налоги на прибыль, доходы</t>
  </si>
  <si>
    <t>000 1 01 02000 01 0000 110</t>
  </si>
  <si>
    <t>Налог на доходы физических лиц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</si>
  <si>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</t>
  </si>
  <si>
    <t>000 1 05 00000 00 0000 000</t>
  </si>
  <si>
    <t>Налоги на совокупный доход</t>
  </si>
  <si>
    <t>000 1 05 02000 01 0000 110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</si>
  <si>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</si>
  <si>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</si>
  <si>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</si>
  <si>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 000 1 06 00000 00 0000 000</t>
  </si>
  <si>
    <t>Налоги на имущество</t>
  </si>
  <si>
    <t xml:space="preserve">000 1 06 01000 00 0000 110 </t>
  </si>
  <si>
    <t>Налог на имущество физических лиц</t>
  </si>
  <si>
    <t>000 1 06 01030 10 0000 110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</si>
  <si>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</si>
  <si>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</si>
  <si>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</si>
  <si>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</si>
  <si>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</si>
  <si>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 xml:space="preserve">Государственная пошлина за государственную регистрацию транспортных средств и иные юридически значимые действия ,связаннфе с изхменениями и выдачей документов на транспортные средства,выдачей регистрацилнных знаков а также за совершение прочих юридически 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</si>
  <si>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</si>
  <si>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</si>
  <si>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</si>
  <si>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</si>
  <si>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000 1 09 04000 00 0000 110</t>
  </si>
  <si>
    <t>000 1 09 04010 02 0000 110</t>
  </si>
  <si>
    <t>- налог на имущество предприятий</t>
  </si>
  <si>
    <t>000 1 09 07000 03 0000 110</t>
  </si>
  <si>
    <t>Прочие налоги и сборы (по отмененным  местным налогам и сборам)</t>
  </si>
  <si>
    <t>000 1 09 07010 03 0000 110</t>
  </si>
  <si>
    <t>- налог на рекламу</t>
  </si>
  <si>
    <t>000 1 09 07050 03 0000 110</t>
  </si>
  <si>
    <t>- прочие местные налоги и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</si>
  <si>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</si>
  <si>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</si>
  <si>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</si>
  <si>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</si>
  <si>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000 1 11 05030 00 0000 120</t>
  </si>
  <si>
    <t>000 1 11 05035 10 0000 120</t>
  </si>
  <si>
    <t xml:space="preserve">Доходы от  сдачи  в  аренду   имущества, находящегося в оперативном    управлении  органов управления поселений и созданных ими учреждений и в хозяйственном ведении муниципальных унитарных предприятий
</t>
  </si>
  <si>
    <t>000 1 16 00000 00 0000 000</t>
  </si>
  <si>
    <t>Штрафы, санкции, возмещение ущерба</t>
  </si>
  <si>
    <t>000 1 16 03030 01 0000 140</t>
  </si>
  <si>
    <t>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</si>
  <si>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000 1 16 30000 00 0000 140</t>
  </si>
  <si>
    <t>Прочие поступления от денежных взысканий (штрафов) и иных сумм в возмещение ущерба</t>
  </si>
  <si>
    <t>000 1 16 30030 03 0000 140</t>
  </si>
  <si>
    <t xml:space="preserve">Прочие поступления от денежных взысканий (штрафов) и иных сумм в возмещение ущерба, зачисляемые в местные бюджеты </t>
  </si>
  <si>
    <t>000 2 00 00000 00 0000 000</t>
  </si>
  <si>
    <t>Безвозмездные поступления</t>
  </si>
  <si>
    <t>000 2 02 00000 00 0000 000</t>
  </si>
  <si>
    <t>000 2 02 01000 00 0000 151</t>
  </si>
  <si>
    <t>Дотации от других бюджетов бюджетной системы Российской Федерации</t>
  </si>
  <si>
    <t>000 2 02 04000 00 0000 151</t>
  </si>
  <si>
    <t>000 8 50 00000 00 0000 000</t>
  </si>
  <si>
    <t>Итого доходов</t>
  </si>
  <si>
    <t>000 8 90 00000 00 0000 000</t>
  </si>
  <si>
    <t>Всего доходов</t>
  </si>
  <si>
    <t>-</t>
  </si>
  <si>
    <t>Безвозмездные поступления от других бюджетов бюджетной системы Р.Ф.</t>
  </si>
  <si>
    <t>000 2 02 01010 00 0000 151</t>
  </si>
  <si>
    <t>Дотации на выравнивание уровня бюджетной обеспеченности</t>
  </si>
  <si>
    <t>Дотации бюджетам поселений на выравнивание уровня бюджетной обеспеченности</t>
  </si>
  <si>
    <t>000 1 06 06013 10 0000 110</t>
  </si>
  <si>
    <t xml:space="preserve"> - налог на доходы физических лиц c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</si>
  <si>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  сдачи  в  аренду  имущества, находящегося в оперативном    управлении органов государственной власти,  органов местного самоуправления, государственных внебюджетных фондов и созданных      ими учреждений и в хозяйственном     ведении федеральных государственных унитарных предприятий и муниципальных унитарных предприятий</t>
  </si>
  <si>
    <t>000 2 02 01001 10 0000 151</t>
  </si>
  <si>
    <t>000 1 06 06010 00 0000 110</t>
  </si>
  <si>
    <t>000 1 06 06000 00 0000 110</t>
  </si>
  <si>
    <t>Земельный налог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</si>
  <si>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</si>
  <si>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</si>
  <si>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</si>
  <si>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</si>
  <si>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</si>
  <si>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</si>
  <si>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000 2 02 01001 00 0000 151</t>
  </si>
  <si>
    <t>000 2 02 04999 10 0000 151</t>
  </si>
  <si>
    <t>Налог на имущество физических лиц, взимаемой по ставке, применяемой к объекту налогообложения, расположенному в границах поселений</t>
  </si>
  <si>
    <t>Земельный налог, взимаемый по ставке, установленной в соответствии с  подпунктом 1 п. 1 ст. 394 НК РФ, применяемым к объектам налогообложения, расположенным в границах поселений</t>
  </si>
  <si>
    <t>Земельный налог, взимаемый по ставке, установленной в соответствии с подпунктом 1 п. 1 ст. 394 НК РФ и применяемой к объекту налогообложения, расположенному в границах поселений</t>
  </si>
  <si>
    <t>Доходы,получаемые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государственных и муниципальных унитарных предприятий, в том числе казенных)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</si>
  <si>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</si>
  <si>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</si>
  <si>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</si>
  <si>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</si>
  <si>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 на осуществление   первичного воинского учета на территориях, где отсутствуют военные комиссариаты</t>
  </si>
  <si>
    <t>000 2 02 03015 10 0000 151</t>
  </si>
  <si>
    <t>Субвенции бюджетам поселений, на осуществление  первичного воинского учета на территориях, где отсутствуют военные комиссариаты</t>
  </si>
  <si>
    <t>000 2 02 03024 00 0000 151</t>
  </si>
  <si>
    <t>000 2 02 03024 10 0000 151</t>
  </si>
  <si>
    <t>Налог на доходы физических лиц с доходов,облагаемых по налоговой ставке,установленной п.1ст.224 НК РФ,и полученных физическими лицами,зарегистрированными в качестве индив.предпринимателей,частных нотариусов и др.лиц,занимающихся частной практикой</t>
  </si>
  <si>
    <t>000 1 01 02030 01 0000 110</t>
  </si>
  <si>
    <t>Нлог на доходы физических лиц с доходов,полученных физическими лицами,не являющимися налоговыми резидентами РФ</t>
  </si>
  <si>
    <t>000 1 16 90000 00 0000 140</t>
  </si>
  <si>
    <t xml:space="preserve">Прочие поступления от денежных взысканий (штрафов)и иных сумм в возмещение ущерба </t>
  </si>
  <si>
    <t>000 1 16 90050 10 0000 140</t>
  </si>
  <si>
    <t>-Прочие поступления от денежных взысканий (штрафов)и иных сумм в возмещение ущерба,зачисляемые в бюджеты поселений</t>
  </si>
  <si>
    <t>Иные межбюджетные трансферты</t>
  </si>
  <si>
    <t>000 2 02 04999 00 0000 151</t>
  </si>
  <si>
    <t>Прочие межбюджетные трансферты,передаваемые бюджетам</t>
  </si>
  <si>
    <t xml:space="preserve">Прочие межбюджетные трансферты,передаваемые бюджетам поселений </t>
  </si>
  <si>
    <t>000 1 09 04050 00 0000 110</t>
  </si>
  <si>
    <t>Земельный налог (по обязательствам,возникшим до 1 января 2006 года)</t>
  </si>
  <si>
    <t>Земельный налог (по обязательствам,возникшим до 1 января 2006 года),мобилизуемый на территориях поселений</t>
  </si>
  <si>
    <t>000 1 08 04000 01 0000 110</t>
  </si>
  <si>
    <t>Государственная пошлина за совершение нотариальных действий (за исключением действий,совершаемых консульскими учреждениями РФ)</t>
  </si>
  <si>
    <t>000 1 08 04020 01 0000 110</t>
  </si>
  <si>
    <t>Государственная пошлина за соверщение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</si>
  <si>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000 1 06 06020 00 0000 110</t>
  </si>
  <si>
    <t>Земельный налог,взимаемый по ставке,установленной в соответствии с п.п.2.п.1. ст.394 НК РФ</t>
  </si>
  <si>
    <t>000 1 06 06023 10 0000 110</t>
  </si>
  <si>
    <t>Земельный налог,взимаемый по ставке,установленной в соответствии с п.п.2 п.1.ст.394 НК РФ,применяемой к объекту налогообложения,расположенным в границах поселения</t>
  </si>
  <si>
    <t>000 1 11 09000 00 0000 120</t>
  </si>
  <si>
    <t>Прочие поступления от использования имущества и прав, находящихся в гос.и муниц.собственности ( за искл.имущества автон.учр., а также имущ.гос.и муниц.унитарных предпр., в т.ч. казенных)</t>
  </si>
  <si>
    <t>000 1 11 09045 10 0000 120</t>
  </si>
  <si>
    <t>Прочие поступления от использования имущества , находящегося в собственности поселений( за искл.имущества  муниц.автон.учр., а также имущ. муниц.унитарных предпр., в т.ч.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</si>
  <si>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</si>
  <si>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</si>
  <si>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</si>
  <si>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</si>
  <si>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</si>
  <si>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000 1 14 02033 10 0000 410</t>
  </si>
  <si>
    <t>Доходы от реализации иного имущества, находящегося в собственности поселений(за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</si>
  <si>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000 1 14 06000 00 0000 410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</si>
  <si>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</si>
  <si>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</si>
  <si>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000 1 09 04053 10 0000 110</t>
  </si>
  <si>
    <t>000 1 11 05013 10 0000 120</t>
  </si>
  <si>
    <t>000 1 01 02022 01 1000 110</t>
  </si>
  <si>
    <t>000 1 13 01 000 00 0000 130</t>
  </si>
  <si>
    <t>1 1 13 01 995 10 0000 130</t>
  </si>
  <si>
    <t>Доходы от оказания платных услуг</t>
  </si>
  <si>
    <t>Прочие доходы от оказания  услуг (работ) получателями средств бюджетов поселений</t>
  </si>
  <si>
    <t xml:space="preserve">Прочие безвозмездные поступления </t>
  </si>
  <si>
    <t>000 2 07 05 000 00 0000  180</t>
  </si>
  <si>
    <t>000  2 07 05 000 10 0000  180</t>
  </si>
  <si>
    <t>000 1 14 06013 10 0000 410</t>
  </si>
  <si>
    <t xml:space="preserve"> 000 2 02 03024 00 0000 151</t>
  </si>
  <si>
    <t>Субвенции бюджетам  на выполнение передаваемых полномочий субъектов РФ</t>
  </si>
  <si>
    <t>000 2 02 02000 00 0000 151</t>
  </si>
  <si>
    <t>000 2 02 02999 00 0000 151</t>
  </si>
  <si>
    <t>Субсидия бюджетам субъектов РФ</t>
  </si>
  <si>
    <t>Прочие субсидии бюджетам поселений</t>
  </si>
  <si>
    <t>000 1 01 02000 01 1000 110</t>
  </si>
  <si>
    <t>Глава администрации Паньшинского поселения</t>
  </si>
  <si>
    <t>В.В.Гладков</t>
  </si>
  <si>
    <t>Главный бухгалтер</t>
  </si>
  <si>
    <t>А.А.Шлепина</t>
  </si>
  <si>
    <t>000 1 03 02200 01 1000 110</t>
  </si>
  <si>
    <t xml:space="preserve">Акцизы </t>
  </si>
  <si>
    <t xml:space="preserve"> </t>
  </si>
  <si>
    <t>Поквартальное поступление доходов в бюджет  Паньшинского сельского поселения на 2022 г. (руб.)</t>
  </si>
  <si>
    <t>Прогноз бюджета на 2022г.</t>
  </si>
  <si>
    <t>Приложение № 5 к решению № 21 от 10.10.2022г.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</si>
</sst>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#,##0.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top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vertical="center"/>
    </xf>
    <xf numFmtId="0" fontId="3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49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left" vertical="top" wrapText="1"/>
    </xf>
    <xf numFmtId="0" fontId="7" fillId="34" borderId="24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vertical="center"/>
    </xf>
    <xf numFmtId="49" fontId="6" fillId="35" borderId="25" xfId="0" applyNumberFormat="1" applyFont="1" applyFill="1" applyBorder="1" applyAlignment="1">
      <alignment horizontal="left" vertical="top" wrapText="1"/>
    </xf>
    <xf numFmtId="0" fontId="7" fillId="35" borderId="25" xfId="0" applyFont="1" applyFill="1" applyBorder="1" applyAlignment="1">
      <alignment vertical="top" wrapText="1"/>
    </xf>
    <xf numFmtId="3" fontId="6" fillId="35" borderId="26" xfId="0" applyNumberFormat="1" applyFont="1" applyFill="1" applyBorder="1" applyAlignment="1">
      <alignment horizontal="right" vertical="top"/>
    </xf>
    <xf numFmtId="3" fontId="6" fillId="35" borderId="1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3" fontId="6" fillId="0" borderId="27" xfId="0" applyNumberFormat="1" applyFont="1" applyFill="1" applyBorder="1" applyAlignment="1">
      <alignment horizontal="right" vertical="top"/>
    </xf>
    <xf numFmtId="49" fontId="6" fillId="33" borderId="25" xfId="0" applyNumberFormat="1" applyFont="1" applyFill="1" applyBorder="1" applyAlignment="1">
      <alignment horizontal="left" vertical="top" wrapText="1"/>
    </xf>
    <xf numFmtId="0" fontId="7" fillId="33" borderId="25" xfId="0" applyFont="1" applyFill="1" applyBorder="1" applyAlignment="1">
      <alignment horizontal="left" vertical="top" wrapText="1"/>
    </xf>
    <xf numFmtId="49" fontId="4" fillId="33" borderId="25" xfId="0" applyNumberFormat="1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3" fontId="4" fillId="33" borderId="25" xfId="0" applyNumberFormat="1" applyFont="1" applyFill="1" applyBorder="1" applyAlignment="1">
      <alignment horizontal="right" vertical="top"/>
    </xf>
    <xf numFmtId="3" fontId="4" fillId="36" borderId="26" xfId="0" applyNumberFormat="1" applyFont="1" applyFill="1" applyBorder="1" applyAlignment="1">
      <alignment horizontal="right" vertical="top"/>
    </xf>
    <xf numFmtId="3" fontId="4" fillId="36" borderId="14" xfId="0" applyNumberFormat="1" applyFont="1" applyFill="1" applyBorder="1" applyAlignment="1">
      <alignment horizontal="right" vertical="top"/>
    </xf>
    <xf numFmtId="49" fontId="4" fillId="35" borderId="25" xfId="0" applyNumberFormat="1" applyFont="1" applyFill="1" applyBorder="1" applyAlignment="1">
      <alignment horizontal="left" vertical="top" wrapText="1"/>
    </xf>
    <xf numFmtId="0" fontId="8" fillId="33" borderId="25" xfId="0" applyFont="1" applyFill="1" applyBorder="1" applyAlignment="1">
      <alignment horizontal="left" vertical="top" wrapText="1"/>
    </xf>
    <xf numFmtId="3" fontId="4" fillId="36" borderId="25" xfId="0" applyNumberFormat="1" applyFont="1" applyFill="1" applyBorder="1" applyAlignment="1">
      <alignment horizontal="right" vertical="top" wrapText="1"/>
    </xf>
    <xf numFmtId="0" fontId="7" fillId="35" borderId="25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 vertical="top"/>
    </xf>
    <xf numFmtId="49" fontId="4" fillId="0" borderId="25" xfId="0" applyNumberFormat="1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2" fontId="8" fillId="0" borderId="0" xfId="0" applyNumberFormat="1" applyFont="1" applyFill="1" applyBorder="1" applyAlignment="1">
      <alignment horizontal="right" vertical="top"/>
    </xf>
    <xf numFmtId="49" fontId="7" fillId="35" borderId="25" xfId="0" applyNumberFormat="1" applyFont="1" applyFill="1" applyBorder="1" applyAlignment="1">
      <alignment horizontal="left" vertical="top" wrapText="1"/>
    </xf>
    <xf numFmtId="3" fontId="4" fillId="33" borderId="25" xfId="0" applyNumberFormat="1" applyFont="1" applyFill="1" applyBorder="1" applyAlignment="1">
      <alignment horizontal="right" vertical="top" wrapText="1"/>
    </xf>
    <xf numFmtId="0" fontId="4" fillId="33" borderId="25" xfId="0" applyFont="1" applyFill="1" applyBorder="1" applyAlignment="1" quotePrefix="1">
      <alignment horizontal="left" vertical="top" wrapText="1"/>
    </xf>
    <xf numFmtId="0" fontId="7" fillId="35" borderId="25" xfId="0" applyFont="1" applyFill="1" applyBorder="1" applyAlignment="1">
      <alignment horizontal="left" vertical="center" wrapText="1"/>
    </xf>
    <xf numFmtId="49" fontId="4" fillId="33" borderId="24" xfId="0" applyNumberFormat="1" applyFont="1" applyFill="1" applyBorder="1" applyAlignment="1">
      <alignment horizontal="left" vertical="top" wrapText="1"/>
    </xf>
    <xf numFmtId="0" fontId="9" fillId="35" borderId="25" xfId="0" applyFont="1" applyFill="1" applyBorder="1" applyAlignment="1">
      <alignment horizontal="left" vertical="top" wrapText="1"/>
    </xf>
    <xf numFmtId="49" fontId="9" fillId="35" borderId="25" xfId="0" applyNumberFormat="1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top" wrapText="1"/>
    </xf>
    <xf numFmtId="49" fontId="11" fillId="33" borderId="25" xfId="0" applyNumberFormat="1" applyFont="1" applyFill="1" applyBorder="1" applyAlignment="1">
      <alignment horizontal="left" vertical="top" wrapText="1"/>
    </xf>
    <xf numFmtId="0" fontId="10" fillId="33" borderId="25" xfId="0" applyNumberFormat="1" applyFont="1" applyFill="1" applyBorder="1" applyAlignment="1" quotePrefix="1">
      <alignment horizontal="left" vertical="top" wrapText="1"/>
    </xf>
    <xf numFmtId="49" fontId="10" fillId="33" borderId="25" xfId="0" applyNumberFormat="1" applyFont="1" applyFill="1" applyBorder="1" applyAlignment="1" quotePrefix="1">
      <alignment horizontal="left" vertical="top" wrapText="1"/>
    </xf>
    <xf numFmtId="0" fontId="10" fillId="33" borderId="25" xfId="0" applyFont="1" applyFill="1" applyBorder="1" applyAlignment="1">
      <alignment horizontal="left" vertical="top" wrapText="1"/>
    </xf>
    <xf numFmtId="49" fontId="10" fillId="33" borderId="25" xfId="0" applyNumberFormat="1" applyFont="1" applyFill="1" applyBorder="1" applyAlignment="1">
      <alignment horizontal="left" vertical="top" wrapText="1"/>
    </xf>
    <xf numFmtId="0" fontId="12" fillId="35" borderId="25" xfId="0" applyFont="1" applyFill="1" applyBorder="1" applyAlignment="1">
      <alignment horizontal="left" vertical="top" wrapText="1"/>
    </xf>
    <xf numFmtId="49" fontId="9" fillId="35" borderId="25" xfId="0" applyNumberFormat="1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49" fontId="3" fillId="33" borderId="0" xfId="0" applyNumberFormat="1" applyFont="1" applyFill="1" applyAlignment="1">
      <alignment vertical="top"/>
    </xf>
    <xf numFmtId="0" fontId="13" fillId="34" borderId="25" xfId="0" applyFont="1" applyFill="1" applyBorder="1" applyAlignment="1">
      <alignment horizontal="left" vertical="top" wrapText="1"/>
    </xf>
    <xf numFmtId="49" fontId="9" fillId="34" borderId="28" xfId="0" applyNumberFormat="1" applyFont="1" applyFill="1" applyBorder="1" applyAlignment="1">
      <alignment horizontal="left" vertical="top" wrapText="1"/>
    </xf>
    <xf numFmtId="0" fontId="13" fillId="37" borderId="25" xfId="0" applyFont="1" applyFill="1" applyBorder="1" applyAlignment="1">
      <alignment horizontal="left" vertical="top" wrapText="1"/>
    </xf>
    <xf numFmtId="49" fontId="9" fillId="37" borderId="28" xfId="0" applyNumberFormat="1" applyFont="1" applyFill="1" applyBorder="1" applyAlignment="1">
      <alignment horizontal="left" vertical="top" wrapText="1"/>
    </xf>
    <xf numFmtId="0" fontId="13" fillId="35" borderId="25" xfId="0" applyFont="1" applyFill="1" applyBorder="1" applyAlignment="1">
      <alignment horizontal="left" vertical="top" wrapText="1"/>
    </xf>
    <xf numFmtId="49" fontId="9" fillId="35" borderId="28" xfId="0" applyNumberFormat="1" applyFont="1" applyFill="1" applyBorder="1" applyAlignment="1">
      <alignment horizontal="left" vertical="top" wrapText="1"/>
    </xf>
    <xf numFmtId="0" fontId="5" fillId="33" borderId="25" xfId="0" applyFont="1" applyFill="1" applyBorder="1" applyAlignment="1">
      <alignment horizontal="left" vertical="top" wrapText="1"/>
    </xf>
    <xf numFmtId="49" fontId="8" fillId="33" borderId="28" xfId="0" applyNumberFormat="1" applyFont="1" applyFill="1" applyBorder="1" applyAlignment="1">
      <alignment horizontal="left" vertical="top" wrapText="1"/>
    </xf>
    <xf numFmtId="0" fontId="14" fillId="33" borderId="25" xfId="0" applyFont="1" applyFill="1" applyBorder="1" applyAlignment="1">
      <alignment horizontal="left" vertical="top" wrapText="1"/>
    </xf>
    <xf numFmtId="49" fontId="10" fillId="33" borderId="28" xfId="0" applyNumberFormat="1" applyFont="1" applyFill="1" applyBorder="1" applyAlignment="1">
      <alignment horizontal="left" vertical="top" wrapText="1"/>
    </xf>
    <xf numFmtId="49" fontId="10" fillId="33" borderId="25" xfId="0" applyNumberFormat="1" applyFont="1" applyFill="1" applyBorder="1" applyAlignment="1">
      <alignment horizontal="left" vertical="top" wrapText="1"/>
    </xf>
    <xf numFmtId="49" fontId="8" fillId="33" borderId="25" xfId="0" applyNumberFormat="1" applyFont="1" applyFill="1" applyBorder="1" applyAlignment="1">
      <alignment horizontal="left" vertical="top" wrapText="1"/>
    </xf>
    <xf numFmtId="49" fontId="4" fillId="33" borderId="25" xfId="0" applyNumberFormat="1" applyFont="1" applyFill="1" applyBorder="1" applyAlignment="1">
      <alignment horizontal="left" vertical="top" wrapText="1"/>
    </xf>
    <xf numFmtId="0" fontId="10" fillId="33" borderId="29" xfId="0" applyFont="1" applyFill="1" applyBorder="1" applyAlignment="1">
      <alignment horizontal="left" vertical="top" wrapText="1"/>
    </xf>
    <xf numFmtId="49" fontId="10" fillId="33" borderId="29" xfId="0" applyNumberFormat="1" applyFont="1" applyFill="1" applyBorder="1" applyAlignment="1">
      <alignment horizontal="left" vertical="top" wrapText="1"/>
    </xf>
    <xf numFmtId="49" fontId="6" fillId="38" borderId="30" xfId="0" applyNumberFormat="1" applyFont="1" applyFill="1" applyBorder="1" applyAlignment="1">
      <alignment horizontal="left" vertical="top" wrapText="1"/>
    </xf>
    <xf numFmtId="0" fontId="8" fillId="38" borderId="30" xfId="0" applyFont="1" applyFill="1" applyBorder="1" applyAlignment="1">
      <alignment vertical="top" wrapText="1"/>
    </xf>
    <xf numFmtId="49" fontId="3" fillId="33" borderId="0" xfId="0" applyNumberFormat="1" applyFont="1" applyFill="1" applyAlignment="1">
      <alignment vertical="top" wrapText="1"/>
    </xf>
    <xf numFmtId="49" fontId="10" fillId="33" borderId="31" xfId="0" applyNumberFormat="1" applyFont="1" applyFill="1" applyBorder="1" applyAlignment="1">
      <alignment horizontal="left" vertical="top" wrapText="1"/>
    </xf>
    <xf numFmtId="0" fontId="10" fillId="35" borderId="29" xfId="0" applyFont="1" applyFill="1" applyBorder="1" applyAlignment="1">
      <alignment horizontal="left" vertical="top" wrapText="1"/>
    </xf>
    <xf numFmtId="49" fontId="11" fillId="35" borderId="29" xfId="0" applyNumberFormat="1" applyFont="1" applyFill="1" applyBorder="1" applyAlignment="1">
      <alignment horizontal="left" vertical="top" wrapText="1"/>
    </xf>
    <xf numFmtId="0" fontId="8" fillId="33" borderId="25" xfId="0" applyNumberFormat="1" applyFont="1" applyFill="1" applyBorder="1" applyAlignment="1">
      <alignment horizontal="left" vertical="top" wrapText="1"/>
    </xf>
    <xf numFmtId="49" fontId="6" fillId="35" borderId="26" xfId="0" applyNumberFormat="1" applyFont="1" applyFill="1" applyBorder="1" applyAlignment="1">
      <alignment horizontal="left" vertical="top" wrapText="1"/>
    </xf>
    <xf numFmtId="49" fontId="4" fillId="33" borderId="26" xfId="0" applyNumberFormat="1" applyFont="1" applyFill="1" applyBorder="1" applyAlignment="1">
      <alignment horizontal="left" vertical="top" wrapText="1"/>
    </xf>
    <xf numFmtId="49" fontId="4" fillId="33" borderId="32" xfId="0" applyNumberFormat="1" applyFont="1" applyFill="1" applyBorder="1" applyAlignment="1">
      <alignment horizontal="left" vertical="top" wrapText="1"/>
    </xf>
    <xf numFmtId="0" fontId="10" fillId="33" borderId="14" xfId="0" applyFont="1" applyFill="1" applyBorder="1" applyAlignment="1">
      <alignment horizontal="left" vertical="top" wrapText="1"/>
    </xf>
    <xf numFmtId="49" fontId="10" fillId="33" borderId="14" xfId="0" applyNumberFormat="1" applyFont="1" applyFill="1" applyBorder="1" applyAlignment="1">
      <alignment horizontal="left" vertical="top" wrapText="1"/>
    </xf>
    <xf numFmtId="4" fontId="6" fillId="35" borderId="25" xfId="0" applyNumberFormat="1" applyFont="1" applyFill="1" applyBorder="1" applyAlignment="1">
      <alignment horizontal="right" vertical="top"/>
    </xf>
    <xf numFmtId="4" fontId="6" fillId="33" borderId="25" xfId="0" applyNumberFormat="1" applyFont="1" applyFill="1" applyBorder="1" applyAlignment="1">
      <alignment horizontal="right" vertical="top"/>
    </xf>
    <xf numFmtId="4" fontId="4" fillId="33" borderId="25" xfId="0" applyNumberFormat="1" applyFont="1" applyFill="1" applyBorder="1" applyAlignment="1">
      <alignment horizontal="right" vertical="top"/>
    </xf>
    <xf numFmtId="4" fontId="4" fillId="36" borderId="25" xfId="0" applyNumberFormat="1" applyFont="1" applyFill="1" applyBorder="1" applyAlignment="1">
      <alignment horizontal="right" vertical="top" wrapText="1"/>
    </xf>
    <xf numFmtId="4" fontId="6" fillId="35" borderId="25" xfId="0" applyNumberFormat="1" applyFont="1" applyFill="1" applyBorder="1" applyAlignment="1">
      <alignment horizontal="right" vertical="top" wrapText="1"/>
    </xf>
    <xf numFmtId="4" fontId="4" fillId="0" borderId="25" xfId="0" applyNumberFormat="1" applyFont="1" applyFill="1" applyBorder="1" applyAlignment="1">
      <alignment horizontal="right" vertical="top" wrapText="1"/>
    </xf>
    <xf numFmtId="4" fontId="4" fillId="33" borderId="25" xfId="0" applyNumberFormat="1" applyFont="1" applyFill="1" applyBorder="1" applyAlignment="1">
      <alignment horizontal="right" vertical="top" wrapText="1"/>
    </xf>
    <xf numFmtId="4" fontId="6" fillId="34" borderId="24" xfId="0" applyNumberFormat="1" applyFont="1" applyFill="1" applyBorder="1" applyAlignment="1">
      <alignment horizontal="right" vertical="top"/>
    </xf>
    <xf numFmtId="4" fontId="4" fillId="36" borderId="25" xfId="0" applyNumberFormat="1" applyFont="1" applyFill="1" applyBorder="1" applyAlignment="1">
      <alignment horizontal="right" vertical="top"/>
    </xf>
    <xf numFmtId="4" fontId="4" fillId="36" borderId="26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Fill="1" applyBorder="1" applyAlignment="1">
      <alignment horizontal="right" vertical="top"/>
    </xf>
    <xf numFmtId="4" fontId="6" fillId="34" borderId="25" xfId="0" applyNumberFormat="1" applyFont="1" applyFill="1" applyBorder="1" applyAlignment="1">
      <alignment horizontal="right" vertical="top" wrapText="1"/>
    </xf>
    <xf numFmtId="4" fontId="4" fillId="37" borderId="25" xfId="0" applyNumberFormat="1" applyFont="1" applyFill="1" applyBorder="1" applyAlignment="1">
      <alignment horizontal="right" vertical="top" wrapText="1"/>
    </xf>
    <xf numFmtId="4" fontId="4" fillId="36" borderId="29" xfId="0" applyNumberFormat="1" applyFont="1" applyFill="1" applyBorder="1" applyAlignment="1">
      <alignment horizontal="right" vertical="top" wrapText="1"/>
    </xf>
    <xf numFmtId="4" fontId="4" fillId="36" borderId="14" xfId="0" applyNumberFormat="1" applyFont="1" applyFill="1" applyBorder="1" applyAlignment="1">
      <alignment horizontal="right" vertical="top" wrapText="1"/>
    </xf>
    <xf numFmtId="4" fontId="6" fillId="38" borderId="30" xfId="0" applyNumberFormat="1" applyFont="1" applyFill="1" applyBorder="1" applyAlignment="1">
      <alignment horizontal="right" vertical="top" wrapText="1"/>
    </xf>
    <xf numFmtId="0" fontId="14" fillId="6" borderId="25" xfId="0" applyFont="1" applyFill="1" applyBorder="1" applyAlignment="1">
      <alignment horizontal="left" vertical="top" wrapText="1"/>
    </xf>
    <xf numFmtId="49" fontId="10" fillId="6" borderId="31" xfId="0" applyNumberFormat="1" applyFont="1" applyFill="1" applyBorder="1" applyAlignment="1">
      <alignment horizontal="left" vertical="top" wrapText="1"/>
    </xf>
    <xf numFmtId="4" fontId="4" fillId="6" borderId="25" xfId="0" applyNumberFormat="1" applyFont="1" applyFill="1" applyBorder="1" applyAlignment="1">
      <alignment horizontal="right" vertical="top" wrapText="1"/>
    </xf>
    <xf numFmtId="0" fontId="3" fillId="6" borderId="0" xfId="0" applyFont="1" applyFill="1" applyAlignment="1">
      <alignment/>
    </xf>
    <xf numFmtId="4" fontId="4" fillId="36" borderId="26" xfId="0" applyNumberFormat="1" applyFont="1" applyFill="1" applyBorder="1" applyAlignment="1">
      <alignment horizontal="right" vertical="top"/>
    </xf>
    <xf numFmtId="4" fontId="4" fillId="36" borderId="14" xfId="0" applyNumberFormat="1" applyFont="1" applyFill="1" applyBorder="1" applyAlignment="1">
      <alignment horizontal="right" vertical="top"/>
    </xf>
    <xf numFmtId="4" fontId="6" fillId="0" borderId="14" xfId="0" applyNumberFormat="1" applyFont="1" applyFill="1" applyBorder="1" applyAlignment="1">
      <alignment horizontal="right" vertical="top"/>
    </xf>
    <xf numFmtId="4" fontId="6" fillId="0" borderId="27" xfId="0" applyNumberFormat="1" applyFont="1" applyFill="1" applyBorder="1" applyAlignment="1">
      <alignment horizontal="right" vertical="top"/>
    </xf>
    <xf numFmtId="4" fontId="6" fillId="35" borderId="26" xfId="0" applyNumberFormat="1" applyFont="1" applyFill="1" applyBorder="1" applyAlignment="1">
      <alignment horizontal="right" vertical="top" wrapText="1"/>
    </xf>
    <xf numFmtId="4" fontId="6" fillId="35" borderId="14" xfId="0" applyNumberFormat="1" applyFont="1" applyFill="1" applyBorder="1" applyAlignment="1">
      <alignment horizontal="right" vertical="top" wrapText="1"/>
    </xf>
    <xf numFmtId="4" fontId="4" fillId="0" borderId="26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Fill="1" applyBorder="1" applyAlignment="1">
      <alignment horizontal="right" vertical="top" wrapText="1"/>
    </xf>
    <xf numFmtId="4" fontId="6" fillId="35" borderId="26" xfId="0" applyNumberFormat="1" applyFont="1" applyFill="1" applyBorder="1" applyAlignment="1">
      <alignment horizontal="right" vertical="top"/>
    </xf>
    <xf numFmtId="4" fontId="6" fillId="35" borderId="14" xfId="0" applyNumberFormat="1" applyFont="1" applyFill="1" applyBorder="1" applyAlignment="1">
      <alignment horizontal="right" vertical="top"/>
    </xf>
    <xf numFmtId="4" fontId="4" fillId="33" borderId="26" xfId="0" applyNumberFormat="1" applyFont="1" applyFill="1" applyBorder="1" applyAlignment="1">
      <alignment horizontal="right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4" fontId="4" fillId="33" borderId="26" xfId="0" applyNumberFormat="1" applyFont="1" applyFill="1" applyBorder="1" applyAlignment="1">
      <alignment horizontal="right" vertical="top"/>
    </xf>
    <xf numFmtId="4" fontId="4" fillId="33" borderId="14" xfId="0" applyNumberFormat="1" applyFont="1" applyFill="1" applyBorder="1" applyAlignment="1">
      <alignment horizontal="right" vertical="top"/>
    </xf>
    <xf numFmtId="4" fontId="4" fillId="0" borderId="26" xfId="0" applyNumberFormat="1" applyFont="1" applyFill="1" applyBorder="1" applyAlignment="1">
      <alignment horizontal="right" vertical="top"/>
    </xf>
    <xf numFmtId="4" fontId="4" fillId="36" borderId="31" xfId="0" applyNumberFormat="1" applyFont="1" applyFill="1" applyBorder="1" applyAlignment="1">
      <alignment horizontal="right" vertical="top"/>
    </xf>
    <xf numFmtId="4" fontId="6" fillId="0" borderId="31" xfId="0" applyNumberFormat="1" applyFont="1" applyFill="1" applyBorder="1" applyAlignment="1">
      <alignment horizontal="right" vertical="top"/>
    </xf>
    <xf numFmtId="4" fontId="6" fillId="34" borderId="26" xfId="0" applyNumberFormat="1" applyFont="1" applyFill="1" applyBorder="1" applyAlignment="1">
      <alignment horizontal="right" vertical="top" wrapText="1"/>
    </xf>
    <xf numFmtId="4" fontId="6" fillId="34" borderId="14" xfId="0" applyNumberFormat="1" applyFont="1" applyFill="1" applyBorder="1" applyAlignment="1">
      <alignment horizontal="right" vertical="top" wrapText="1"/>
    </xf>
    <xf numFmtId="4" fontId="6" fillId="34" borderId="27" xfId="0" applyNumberFormat="1" applyFont="1" applyFill="1" applyBorder="1" applyAlignment="1">
      <alignment horizontal="right" vertical="top" wrapText="1"/>
    </xf>
    <xf numFmtId="4" fontId="4" fillId="37" borderId="26" xfId="0" applyNumberFormat="1" applyFont="1" applyFill="1" applyBorder="1" applyAlignment="1">
      <alignment horizontal="right" vertical="top" wrapText="1"/>
    </xf>
    <xf numFmtId="4" fontId="4" fillId="37" borderId="14" xfId="0" applyNumberFormat="1" applyFont="1" applyFill="1" applyBorder="1" applyAlignment="1">
      <alignment horizontal="right" vertical="top" wrapText="1"/>
    </xf>
    <xf numFmtId="4" fontId="4" fillId="37" borderId="27" xfId="0" applyNumberFormat="1" applyFont="1" applyFill="1" applyBorder="1" applyAlignment="1">
      <alignment horizontal="right" vertical="top" wrapText="1"/>
    </xf>
    <xf numFmtId="4" fontId="6" fillId="35" borderId="27" xfId="0" applyNumberFormat="1" applyFont="1" applyFill="1" applyBorder="1" applyAlignment="1">
      <alignment horizontal="right" vertical="top" wrapText="1"/>
    </xf>
    <xf numFmtId="4" fontId="4" fillId="33" borderId="27" xfId="0" applyNumberFormat="1" applyFont="1" applyFill="1" applyBorder="1" applyAlignment="1">
      <alignment horizontal="right" vertical="top" wrapText="1"/>
    </xf>
    <xf numFmtId="4" fontId="4" fillId="6" borderId="26" xfId="0" applyNumberFormat="1" applyFont="1" applyFill="1" applyBorder="1" applyAlignment="1">
      <alignment horizontal="right" vertical="top"/>
    </xf>
    <xf numFmtId="4" fontId="4" fillId="6" borderId="14" xfId="0" applyNumberFormat="1" applyFont="1" applyFill="1" applyBorder="1" applyAlignment="1">
      <alignment horizontal="right" vertical="top"/>
    </xf>
    <xf numFmtId="4" fontId="6" fillId="6" borderId="14" xfId="0" applyNumberFormat="1" applyFont="1" applyFill="1" applyBorder="1" applyAlignment="1">
      <alignment horizontal="right" vertical="top"/>
    </xf>
    <xf numFmtId="4" fontId="6" fillId="6" borderId="27" xfId="0" applyNumberFormat="1" applyFont="1" applyFill="1" applyBorder="1" applyAlignment="1">
      <alignment horizontal="right" vertical="top"/>
    </xf>
    <xf numFmtId="4" fontId="4" fillId="36" borderId="33" xfId="0" applyNumberFormat="1" applyFont="1" applyFill="1" applyBorder="1" applyAlignment="1">
      <alignment horizontal="right" vertical="top"/>
    </xf>
    <xf numFmtId="4" fontId="4" fillId="36" borderId="34" xfId="0" applyNumberFormat="1" applyFont="1" applyFill="1" applyBorder="1" applyAlignment="1">
      <alignment horizontal="right" vertical="top"/>
    </xf>
    <xf numFmtId="4" fontId="6" fillId="0" borderId="34" xfId="0" applyNumberFormat="1" applyFont="1" applyFill="1" applyBorder="1" applyAlignment="1">
      <alignment horizontal="right" vertical="top"/>
    </xf>
    <xf numFmtId="4" fontId="6" fillId="0" borderId="35" xfId="0" applyNumberFormat="1" applyFont="1" applyFill="1" applyBorder="1" applyAlignment="1">
      <alignment horizontal="right" vertical="top"/>
    </xf>
    <xf numFmtId="4" fontId="6" fillId="38" borderId="36" xfId="0" applyNumberFormat="1" applyFont="1" applyFill="1" applyBorder="1" applyAlignment="1">
      <alignment horizontal="right" vertical="top" wrapText="1"/>
    </xf>
    <xf numFmtId="4" fontId="6" fillId="38" borderId="37" xfId="0" applyNumberFormat="1" applyFont="1" applyFill="1" applyBorder="1" applyAlignment="1">
      <alignment horizontal="right" vertical="top" wrapText="1"/>
    </xf>
    <xf numFmtId="4" fontId="6" fillId="38" borderId="37" xfId="0" applyNumberFormat="1" applyFont="1" applyFill="1" applyBorder="1" applyAlignment="1">
      <alignment horizontal="right" vertical="top"/>
    </xf>
    <xf numFmtId="4" fontId="6" fillId="38" borderId="38" xfId="0" applyNumberFormat="1" applyFont="1" applyFill="1" applyBorder="1" applyAlignment="1">
      <alignment horizontal="right" vertical="top"/>
    </xf>
    <xf numFmtId="4" fontId="4" fillId="39" borderId="25" xfId="0" applyNumberFormat="1" applyFont="1" applyFill="1" applyBorder="1" applyAlignment="1">
      <alignment horizontal="right" vertical="top" wrapText="1"/>
    </xf>
    <xf numFmtId="4" fontId="4" fillId="39" borderId="26" xfId="0" applyNumberFormat="1" applyFont="1" applyFill="1" applyBorder="1" applyAlignment="1">
      <alignment horizontal="right" vertical="top" wrapText="1"/>
    </xf>
    <xf numFmtId="4" fontId="6" fillId="33" borderId="26" xfId="0" applyNumberFormat="1" applyFont="1" applyFill="1" applyBorder="1" applyAlignment="1">
      <alignment horizontal="right" vertical="top"/>
    </xf>
    <xf numFmtId="4" fontId="6" fillId="33" borderId="14" xfId="0" applyNumberFormat="1" applyFont="1" applyFill="1" applyBorder="1" applyAlignment="1">
      <alignment horizontal="right" vertical="top"/>
    </xf>
    <xf numFmtId="4" fontId="6" fillId="0" borderId="39" xfId="0" applyNumberFormat="1" applyFont="1" applyFill="1" applyBorder="1" applyAlignment="1">
      <alignment horizontal="right" vertical="top"/>
    </xf>
    <xf numFmtId="4" fontId="6" fillId="0" borderId="40" xfId="0" applyNumberFormat="1" applyFont="1" applyFill="1" applyBorder="1" applyAlignment="1">
      <alignment horizontal="right" vertical="top"/>
    </xf>
    <xf numFmtId="49" fontId="6" fillId="6" borderId="25" xfId="0" applyNumberFormat="1" applyFont="1" applyFill="1" applyBorder="1" applyAlignment="1">
      <alignment horizontal="left" vertical="top" wrapText="1"/>
    </xf>
    <xf numFmtId="0" fontId="7" fillId="6" borderId="25" xfId="0" applyFont="1" applyFill="1" applyBorder="1" applyAlignment="1">
      <alignment horizontal="left" vertical="top" wrapText="1"/>
    </xf>
    <xf numFmtId="4" fontId="4" fillId="39" borderId="25" xfId="0" applyNumberFormat="1" applyFont="1" applyFill="1" applyBorder="1" applyAlignment="1">
      <alignment horizontal="right" vertical="top"/>
    </xf>
    <xf numFmtId="0" fontId="3" fillId="33" borderId="31" xfId="0" applyFont="1" applyFill="1" applyBorder="1" applyAlignment="1">
      <alignment wrapText="1"/>
    </xf>
    <xf numFmtId="3" fontId="6" fillId="35" borderId="25" xfId="0" applyNumberFormat="1" applyFont="1" applyFill="1" applyBorder="1" applyAlignment="1">
      <alignment horizontal="left" vertical="top"/>
    </xf>
    <xf numFmtId="4" fontId="6" fillId="36" borderId="25" xfId="0" applyNumberFormat="1" applyFont="1" applyFill="1" applyBorder="1" applyAlignment="1">
      <alignment horizontal="right" vertical="top" wrapText="1"/>
    </xf>
    <xf numFmtId="0" fontId="17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vertical="top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44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4" fillId="33" borderId="42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45" xfId="0" applyFont="1" applyBorder="1" applyAlignment="1">
      <alignment/>
    </xf>
    <xf numFmtId="0" fontId="3" fillId="33" borderId="0" xfId="0" applyFont="1" applyFill="1" applyAlignment="1">
      <alignment horizontal="right" wrapText="1"/>
    </xf>
    <xf numFmtId="49" fontId="3" fillId="33" borderId="0" xfId="0" applyNumberFormat="1" applyFont="1" applyFill="1" applyAlignment="1">
      <alignment horizontal="right" vertical="top" wrapText="1"/>
    </xf>
    <xf numFmtId="49" fontId="3" fillId="33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района 2006 "/>
      <sheetName val="Городищенское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6"/>
  <sheetViews>
    <sheetView tabSelected="1" view="pageBreakPreview" zoomScaleNormal="85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E32" sqref="E32"/>
    </sheetView>
  </sheetViews>
  <sheetFormatPr defaultColWidth="9.00390625" defaultRowHeight="12.75"/>
  <cols>
    <col min="1" max="1" width="24.75390625" style="1" customWidth="1"/>
    <col min="2" max="2" width="39.00390625" style="58" customWidth="1"/>
    <col min="3" max="3" width="11.125" style="58" customWidth="1"/>
    <col min="4" max="4" width="10.75390625" style="3" customWidth="1"/>
    <col min="5" max="5" width="11.25390625" style="3" customWidth="1"/>
    <col min="6" max="6" width="11.00390625" style="3" customWidth="1"/>
    <col min="7" max="8" width="10.75390625" style="3" customWidth="1"/>
    <col min="9" max="9" width="10.625" style="3" customWidth="1"/>
    <col min="10" max="10" width="11.75390625" style="3" customWidth="1"/>
    <col min="11" max="16384" width="9.125" style="3" customWidth="1"/>
  </cols>
  <sheetData>
    <row r="1" spans="1:10" s="2" customFormat="1" ht="19.5" customHeight="1">
      <c r="A1" s="76"/>
      <c r="C1" s="157"/>
      <c r="F1" s="170" t="s">
        <v>168</v>
      </c>
      <c r="G1" s="170"/>
      <c r="H1" s="170"/>
      <c r="I1" s="170"/>
      <c r="J1" s="170"/>
    </row>
    <row r="2" spans="1:10" s="2" customFormat="1" ht="18.75" customHeight="1">
      <c r="A2" s="76"/>
      <c r="C2" s="157"/>
      <c r="F2" s="171"/>
      <c r="G2" s="171"/>
      <c r="H2" s="171"/>
      <c r="I2" s="171"/>
      <c r="J2" s="171"/>
    </row>
    <row r="3" spans="1:10" s="2" customFormat="1" ht="25.5" customHeight="1">
      <c r="A3" s="76"/>
      <c r="C3" s="76"/>
      <c r="F3" s="157"/>
      <c r="G3" s="157"/>
      <c r="H3" s="157"/>
      <c r="I3" s="157"/>
      <c r="J3" s="157"/>
    </row>
    <row r="4" spans="1:10" s="152" customFormat="1" ht="27.75" customHeight="1">
      <c r="A4" s="167" t="s">
        <v>166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7.25" customHeight="1" thickBot="1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0" ht="39.75" customHeight="1" thickBot="1">
      <c r="A6" s="164" t="s">
        <v>0</v>
      </c>
      <c r="B6" s="158" t="s">
        <v>1</v>
      </c>
      <c r="C6" s="161" t="s">
        <v>167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6" t="s">
        <v>8</v>
      </c>
    </row>
    <row r="7" spans="1:10" ht="7.5" customHeight="1" hidden="1" thickBot="1">
      <c r="A7" s="165"/>
      <c r="B7" s="159"/>
      <c r="C7" s="162"/>
      <c r="D7" s="7"/>
      <c r="E7" s="8"/>
      <c r="F7" s="8"/>
      <c r="G7" s="8"/>
      <c r="H7" s="8"/>
      <c r="I7" s="8"/>
      <c r="J7" s="9"/>
    </row>
    <row r="8" spans="1:10" ht="9.75" customHeight="1" hidden="1" thickBot="1">
      <c r="A8" s="166"/>
      <c r="B8" s="160"/>
      <c r="C8" s="163"/>
      <c r="D8" s="10"/>
      <c r="E8" s="11"/>
      <c r="F8" s="11"/>
      <c r="G8" s="11"/>
      <c r="H8" s="11"/>
      <c r="I8" s="11"/>
      <c r="J8" s="12"/>
    </row>
    <row r="9" spans="1:10" ht="12.75" customHeight="1" thickBot="1">
      <c r="A9" s="13">
        <v>1</v>
      </c>
      <c r="B9" s="14">
        <v>2</v>
      </c>
      <c r="C9" s="13" t="s">
        <v>9</v>
      </c>
      <c r="D9" s="15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7">
        <v>10</v>
      </c>
    </row>
    <row r="10" spans="1:10" s="20" customFormat="1" ht="17.25" customHeight="1">
      <c r="A10" s="18" t="s">
        <v>10</v>
      </c>
      <c r="B10" s="19" t="s">
        <v>11</v>
      </c>
      <c r="C10" s="93">
        <f>C12+C19+C20+C22+C30</f>
        <v>44633128.04</v>
      </c>
      <c r="D10" s="93">
        <f>D14+D19+D20+D24+D25+D30+D44+D54</f>
        <v>5118810</v>
      </c>
      <c r="E10" s="93">
        <f>E14+E19+E20+E24+E25+E30+E44+E54</f>
        <v>19506695</v>
      </c>
      <c r="F10" s="147">
        <f>D10+E10</f>
        <v>24625505</v>
      </c>
      <c r="G10" s="93">
        <f>G14+G19+G20+G24+G25+G30+G44+G54</f>
        <v>5208810</v>
      </c>
      <c r="H10" s="147">
        <f>D10+E10+G10</f>
        <v>29834315</v>
      </c>
      <c r="I10" s="93">
        <f>I14+I19+I20+I23+I25+I30+I44+I54</f>
        <v>14798813.04</v>
      </c>
      <c r="J10" s="148">
        <f>I10+H10</f>
        <v>44633128.04</v>
      </c>
    </row>
    <row r="11" spans="1:10" s="20" customFormat="1" ht="17.25" customHeight="1">
      <c r="A11" s="21" t="s">
        <v>12</v>
      </c>
      <c r="B11" s="22" t="s">
        <v>13</v>
      </c>
      <c r="C11" s="86">
        <f aca="true" t="shared" si="0" ref="C11:E12">C12</f>
        <v>29656177.02</v>
      </c>
      <c r="D11" s="114">
        <f t="shared" si="0"/>
        <v>5000000</v>
      </c>
      <c r="E11" s="115">
        <f t="shared" si="0"/>
        <v>5000000</v>
      </c>
      <c r="F11" s="108">
        <f>D11+E11</f>
        <v>10000000</v>
      </c>
      <c r="G11" s="115">
        <f>G12</f>
        <v>5000000</v>
      </c>
      <c r="H11" s="108">
        <f>D11+E11+G11</f>
        <v>15000000</v>
      </c>
      <c r="I11" s="115">
        <f aca="true" t="shared" si="1" ref="I11:J13">I12</f>
        <v>14656177.02</v>
      </c>
      <c r="J11" s="109">
        <f t="shared" si="1"/>
        <v>29656177.02</v>
      </c>
    </row>
    <row r="12" spans="1:10" ht="12.75" customHeight="1">
      <c r="A12" s="27" t="s">
        <v>14</v>
      </c>
      <c r="B12" s="28" t="s">
        <v>15</v>
      </c>
      <c r="C12" s="87">
        <f>C13</f>
        <v>29656177.02</v>
      </c>
      <c r="D12" s="145">
        <f t="shared" si="0"/>
        <v>5000000</v>
      </c>
      <c r="E12" s="146">
        <f t="shared" si="0"/>
        <v>5000000</v>
      </c>
      <c r="F12" s="108">
        <f aca="true" t="shared" si="2" ref="F12:F48">E12+D12</f>
        <v>10000000</v>
      </c>
      <c r="G12" s="146">
        <f>G13</f>
        <v>5000000</v>
      </c>
      <c r="H12" s="108">
        <f aca="true" t="shared" si="3" ref="H12:H48">F12+G12</f>
        <v>15000000</v>
      </c>
      <c r="I12" s="146">
        <f t="shared" si="1"/>
        <v>14656177.02</v>
      </c>
      <c r="J12" s="109">
        <f t="shared" si="1"/>
        <v>29656177.02</v>
      </c>
    </row>
    <row r="13" spans="1:10" ht="48">
      <c r="A13" s="29" t="s">
        <v>14</v>
      </c>
      <c r="B13" s="30" t="s">
        <v>16</v>
      </c>
      <c r="C13" s="88">
        <f>C14</f>
        <v>29656177.02</v>
      </c>
      <c r="D13" s="118">
        <f>D14</f>
        <v>5000000</v>
      </c>
      <c r="E13" s="119">
        <f>E14</f>
        <v>5000000</v>
      </c>
      <c r="F13" s="108">
        <f t="shared" si="2"/>
        <v>10000000</v>
      </c>
      <c r="G13" s="119">
        <f>G14</f>
        <v>5000000</v>
      </c>
      <c r="H13" s="108">
        <f t="shared" si="3"/>
        <v>15000000</v>
      </c>
      <c r="I13" s="119">
        <f t="shared" si="1"/>
        <v>14656177.02</v>
      </c>
      <c r="J13" s="109">
        <f t="shared" si="1"/>
        <v>29656177.02</v>
      </c>
    </row>
    <row r="14" spans="1:10" ht="36.75" customHeight="1">
      <c r="A14" s="29" t="s">
        <v>158</v>
      </c>
      <c r="B14" s="30" t="s">
        <v>78</v>
      </c>
      <c r="C14" s="89">
        <f>D14+E14+G14+I14</f>
        <v>29656177.02</v>
      </c>
      <c r="D14" s="106">
        <v>5000000</v>
      </c>
      <c r="E14" s="106">
        <v>5000000</v>
      </c>
      <c r="F14" s="108">
        <f>D14+E14</f>
        <v>10000000</v>
      </c>
      <c r="G14" s="106">
        <v>5000000</v>
      </c>
      <c r="H14" s="108">
        <f>F14+G14</f>
        <v>15000000</v>
      </c>
      <c r="I14" s="106">
        <v>14656177.02</v>
      </c>
      <c r="J14" s="109">
        <f aca="true" t="shared" si="4" ref="J14:J48">H14+I14</f>
        <v>29656177.02</v>
      </c>
    </row>
    <row r="15" spans="1:10" ht="1.5" customHeight="1" hidden="1">
      <c r="A15" s="34" t="s">
        <v>17</v>
      </c>
      <c r="B15" s="22" t="s">
        <v>18</v>
      </c>
      <c r="C15" s="86">
        <f>C16+C17</f>
        <v>200000</v>
      </c>
      <c r="D15" s="23">
        <f>D16+D17</f>
        <v>50000</v>
      </c>
      <c r="E15" s="24">
        <f>E16+E17</f>
        <v>50000</v>
      </c>
      <c r="F15" s="25">
        <f t="shared" si="2"/>
        <v>100000</v>
      </c>
      <c r="G15" s="24">
        <f>G16+G17</f>
        <v>50000</v>
      </c>
      <c r="H15" s="25">
        <f t="shared" si="3"/>
        <v>150000</v>
      </c>
      <c r="I15" s="24">
        <f>I16+I17</f>
        <v>50000</v>
      </c>
      <c r="J15" s="26">
        <f t="shared" si="4"/>
        <v>200000</v>
      </c>
    </row>
    <row r="16" spans="1:10" ht="0.75" customHeight="1" hidden="1">
      <c r="A16" s="29" t="s">
        <v>19</v>
      </c>
      <c r="B16" s="35" t="s">
        <v>20</v>
      </c>
      <c r="C16" s="89"/>
      <c r="D16" s="32">
        <v>0</v>
      </c>
      <c r="E16" s="33">
        <v>0</v>
      </c>
      <c r="F16" s="25">
        <f t="shared" si="2"/>
        <v>0</v>
      </c>
      <c r="G16" s="33">
        <v>0</v>
      </c>
      <c r="H16" s="25">
        <f t="shared" si="3"/>
        <v>0</v>
      </c>
      <c r="I16" s="33">
        <v>0</v>
      </c>
      <c r="J16" s="26">
        <f t="shared" si="4"/>
        <v>0</v>
      </c>
    </row>
    <row r="17" spans="1:10" ht="89.25" hidden="1">
      <c r="A17" s="29" t="s">
        <v>143</v>
      </c>
      <c r="B17" s="35" t="s">
        <v>105</v>
      </c>
      <c r="C17" s="89">
        <v>200000</v>
      </c>
      <c r="D17" s="106">
        <v>50000</v>
      </c>
      <c r="E17" s="107">
        <v>50000</v>
      </c>
      <c r="F17" s="108">
        <f>D17+E17</f>
        <v>100000</v>
      </c>
      <c r="G17" s="107">
        <v>50000</v>
      </c>
      <c r="H17" s="108">
        <f t="shared" si="3"/>
        <v>150000</v>
      </c>
      <c r="I17" s="107">
        <v>50000</v>
      </c>
      <c r="J17" s="109">
        <f t="shared" si="4"/>
        <v>200000</v>
      </c>
    </row>
    <row r="18" spans="1:10" ht="38.25" hidden="1">
      <c r="A18" s="29" t="s">
        <v>106</v>
      </c>
      <c r="B18" s="35" t="s">
        <v>107</v>
      </c>
      <c r="C18" s="89">
        <v>2000000</v>
      </c>
      <c r="D18" s="106">
        <v>500000</v>
      </c>
      <c r="E18" s="107">
        <v>500000</v>
      </c>
      <c r="F18" s="108">
        <f t="shared" si="2"/>
        <v>1000000</v>
      </c>
      <c r="G18" s="107">
        <v>500000</v>
      </c>
      <c r="H18" s="108">
        <f t="shared" si="3"/>
        <v>1500000</v>
      </c>
      <c r="I18" s="107">
        <v>500000</v>
      </c>
      <c r="J18" s="109">
        <f t="shared" si="4"/>
        <v>2000000</v>
      </c>
    </row>
    <row r="19" spans="1:10" s="155" customFormat="1" ht="21" customHeight="1">
      <c r="A19" s="27" t="s">
        <v>163</v>
      </c>
      <c r="B19" s="28" t="s">
        <v>164</v>
      </c>
      <c r="C19" s="154">
        <f>D19+E19+G19+I19</f>
        <v>361351.02</v>
      </c>
      <c r="D19" s="106">
        <v>80810</v>
      </c>
      <c r="E19" s="107">
        <v>80810</v>
      </c>
      <c r="F19" s="108">
        <f>D19+E19</f>
        <v>161620</v>
      </c>
      <c r="G19" s="107">
        <v>80810</v>
      </c>
      <c r="H19" s="108">
        <f>F19+G19</f>
        <v>242430</v>
      </c>
      <c r="I19" s="107">
        <v>118921.02</v>
      </c>
      <c r="J19" s="109">
        <f>H19+I19</f>
        <v>361351.02</v>
      </c>
    </row>
    <row r="20" spans="1:10" s="105" customFormat="1" ht="15">
      <c r="A20" s="149" t="s">
        <v>17</v>
      </c>
      <c r="B20" s="150" t="s">
        <v>18</v>
      </c>
      <c r="C20" s="104">
        <f>C21</f>
        <v>14366600</v>
      </c>
      <c r="D20" s="131">
        <f>D21</f>
        <v>0</v>
      </c>
      <c r="E20" s="132">
        <f>E21</f>
        <v>14365885</v>
      </c>
      <c r="F20" s="133">
        <f>D20+E20</f>
        <v>14365885</v>
      </c>
      <c r="G20" s="132">
        <f>G21</f>
        <v>0</v>
      </c>
      <c r="H20" s="133">
        <f>D20+E20+G20</f>
        <v>14365885</v>
      </c>
      <c r="I20" s="132">
        <f>I21</f>
        <v>715</v>
      </c>
      <c r="J20" s="134">
        <f>H20+I20</f>
        <v>14366600</v>
      </c>
    </row>
    <row r="21" spans="1:12" ht="20.25" customHeight="1">
      <c r="A21" s="29" t="s">
        <v>21</v>
      </c>
      <c r="B21" s="35" t="s">
        <v>22</v>
      </c>
      <c r="C21" s="89">
        <f>D21+E21+G21+I21</f>
        <v>14366600</v>
      </c>
      <c r="D21" s="106">
        <v>0</v>
      </c>
      <c r="E21" s="107">
        <v>14365885</v>
      </c>
      <c r="F21" s="108">
        <f>D21+E21</f>
        <v>14365885</v>
      </c>
      <c r="G21" s="107">
        <v>0</v>
      </c>
      <c r="H21" s="108">
        <f>F21+G21</f>
        <v>14365885</v>
      </c>
      <c r="I21" s="107">
        <v>715</v>
      </c>
      <c r="J21" s="109">
        <f>H21+I21</f>
        <v>14366600</v>
      </c>
      <c r="L21" s="3" t="s">
        <v>165</v>
      </c>
    </row>
    <row r="22" spans="1:18" ht="16.5" customHeight="1">
      <c r="A22" s="21" t="s">
        <v>23</v>
      </c>
      <c r="B22" s="37" t="s">
        <v>24</v>
      </c>
      <c r="C22" s="90">
        <f>C23+C25</f>
        <v>245000</v>
      </c>
      <c r="D22" s="110">
        <f>D23+D25</f>
        <v>37000</v>
      </c>
      <c r="E22" s="111">
        <f>E23+E25</f>
        <v>59000</v>
      </c>
      <c r="F22" s="108">
        <f t="shared" si="2"/>
        <v>96000</v>
      </c>
      <c r="G22" s="111">
        <f>G23+G25</f>
        <v>127000</v>
      </c>
      <c r="H22" s="108">
        <f t="shared" si="3"/>
        <v>223000</v>
      </c>
      <c r="I22" s="111">
        <f>I23+I25</f>
        <v>22000</v>
      </c>
      <c r="J22" s="109">
        <f t="shared" si="4"/>
        <v>245000</v>
      </c>
      <c r="K22" s="38"/>
      <c r="L22" s="38"/>
      <c r="M22" s="38"/>
      <c r="N22" s="38"/>
      <c r="O22" s="38"/>
      <c r="P22" s="38"/>
      <c r="Q22" s="38"/>
      <c r="R22" s="38"/>
    </row>
    <row r="23" spans="1:18" ht="13.5" customHeight="1">
      <c r="A23" s="39" t="s">
        <v>25</v>
      </c>
      <c r="B23" s="40" t="s">
        <v>26</v>
      </c>
      <c r="C23" s="91">
        <f>C24</f>
        <v>70000</v>
      </c>
      <c r="D23" s="112">
        <f>D24</f>
        <v>2000</v>
      </c>
      <c r="E23" s="113">
        <f>E24</f>
        <v>4000</v>
      </c>
      <c r="F23" s="108">
        <f t="shared" si="2"/>
        <v>6000</v>
      </c>
      <c r="G23" s="113">
        <f>G24</f>
        <v>7000</v>
      </c>
      <c r="H23" s="108">
        <f t="shared" si="3"/>
        <v>13000</v>
      </c>
      <c r="I23" s="113">
        <f>I24</f>
        <v>57000</v>
      </c>
      <c r="J23" s="109">
        <f t="shared" si="4"/>
        <v>70000</v>
      </c>
      <c r="K23" s="41"/>
      <c r="L23" s="41"/>
      <c r="M23" s="41"/>
      <c r="N23" s="41"/>
      <c r="O23" s="41"/>
      <c r="P23" s="41"/>
      <c r="Q23" s="41"/>
      <c r="R23" s="41"/>
    </row>
    <row r="24" spans="1:18" ht="50.25" customHeight="1">
      <c r="A24" s="29" t="s">
        <v>27</v>
      </c>
      <c r="B24" s="35" t="s">
        <v>92</v>
      </c>
      <c r="C24" s="89">
        <f>D24+E24+G24+I24</f>
        <v>70000</v>
      </c>
      <c r="D24" s="106">
        <v>2000</v>
      </c>
      <c r="E24" s="107">
        <v>4000</v>
      </c>
      <c r="F24" s="108">
        <f>D24+E24</f>
        <v>6000</v>
      </c>
      <c r="G24" s="107">
        <v>7000</v>
      </c>
      <c r="H24" s="108">
        <f t="shared" si="3"/>
        <v>13000</v>
      </c>
      <c r="I24" s="107">
        <v>57000</v>
      </c>
      <c r="J24" s="109">
        <f t="shared" si="4"/>
        <v>70000</v>
      </c>
      <c r="K24" s="41"/>
      <c r="L24" s="41"/>
      <c r="M24" s="41"/>
      <c r="N24" s="41"/>
      <c r="O24" s="41"/>
      <c r="P24" s="41"/>
      <c r="Q24" s="41"/>
      <c r="R24" s="41"/>
    </row>
    <row r="25" spans="1:18" ht="19.5" customHeight="1">
      <c r="A25" s="29" t="s">
        <v>82</v>
      </c>
      <c r="B25" s="35" t="s">
        <v>83</v>
      </c>
      <c r="C25" s="89">
        <f>D25+E25+G25+I25</f>
        <v>175000</v>
      </c>
      <c r="D25" s="106">
        <v>35000</v>
      </c>
      <c r="E25" s="107">
        <v>55000</v>
      </c>
      <c r="F25" s="108">
        <f t="shared" si="2"/>
        <v>90000</v>
      </c>
      <c r="G25" s="107">
        <v>120000</v>
      </c>
      <c r="H25" s="108">
        <f t="shared" si="3"/>
        <v>210000</v>
      </c>
      <c r="I25" s="107">
        <v>-35000</v>
      </c>
      <c r="J25" s="109">
        <f t="shared" si="4"/>
        <v>175000</v>
      </c>
      <c r="K25" s="41"/>
      <c r="L25" s="41"/>
      <c r="M25" s="41"/>
      <c r="N25" s="41"/>
      <c r="O25" s="41"/>
      <c r="P25" s="41"/>
      <c r="Q25" s="41"/>
      <c r="R25" s="41"/>
    </row>
    <row r="26" spans="1:18" ht="39" customHeight="1" hidden="1">
      <c r="A26" s="29" t="s">
        <v>81</v>
      </c>
      <c r="B26" s="35" t="s">
        <v>93</v>
      </c>
      <c r="C26" s="89">
        <f>D26+E26+G26+I26</f>
        <v>406530</v>
      </c>
      <c r="D26" s="106">
        <f>D27</f>
        <v>101633</v>
      </c>
      <c r="E26" s="107">
        <f>E27</f>
        <v>101632</v>
      </c>
      <c r="F26" s="108">
        <f t="shared" si="2"/>
        <v>203265</v>
      </c>
      <c r="G26" s="107">
        <f>G27</f>
        <v>101633</v>
      </c>
      <c r="H26" s="108">
        <f t="shared" si="3"/>
        <v>304898</v>
      </c>
      <c r="I26" s="107">
        <f>I27</f>
        <v>101632</v>
      </c>
      <c r="J26" s="109">
        <f t="shared" si="4"/>
        <v>406530</v>
      </c>
      <c r="K26" s="41"/>
      <c r="L26" s="41"/>
      <c r="M26" s="41"/>
      <c r="N26" s="41"/>
      <c r="O26" s="41"/>
      <c r="P26" s="41"/>
      <c r="Q26" s="41"/>
      <c r="R26" s="41"/>
    </row>
    <row r="27" spans="1:18" ht="65.25" customHeight="1" hidden="1">
      <c r="A27" s="29" t="s">
        <v>77</v>
      </c>
      <c r="B27" s="35" t="s">
        <v>94</v>
      </c>
      <c r="C27" s="89">
        <f>D27+E27+G27+I27</f>
        <v>406530</v>
      </c>
      <c r="D27" s="106">
        <v>101633</v>
      </c>
      <c r="E27" s="107">
        <v>101632</v>
      </c>
      <c r="F27" s="108">
        <f t="shared" si="2"/>
        <v>203265</v>
      </c>
      <c r="G27" s="107">
        <v>101633</v>
      </c>
      <c r="H27" s="108">
        <f>F27+G27</f>
        <v>304898</v>
      </c>
      <c r="I27" s="107">
        <v>101632</v>
      </c>
      <c r="J27" s="109">
        <f t="shared" si="4"/>
        <v>406530</v>
      </c>
      <c r="K27" s="41"/>
      <c r="L27" s="41"/>
      <c r="M27" s="41"/>
      <c r="N27" s="41"/>
      <c r="O27" s="41"/>
      <c r="P27" s="41"/>
      <c r="Q27" s="41"/>
      <c r="R27" s="41"/>
    </row>
    <row r="28" spans="1:18" ht="40.5" customHeight="1" hidden="1">
      <c r="A28" s="29" t="s">
        <v>123</v>
      </c>
      <c r="B28" s="35" t="s">
        <v>124</v>
      </c>
      <c r="C28" s="89">
        <v>0</v>
      </c>
      <c r="D28" s="106">
        <v>0</v>
      </c>
      <c r="E28" s="107">
        <v>0</v>
      </c>
      <c r="F28" s="108">
        <f t="shared" si="2"/>
        <v>0</v>
      </c>
      <c r="G28" s="107">
        <v>0</v>
      </c>
      <c r="H28" s="108">
        <f>F28+G28</f>
        <v>0</v>
      </c>
      <c r="I28" s="107">
        <v>0</v>
      </c>
      <c r="J28" s="109">
        <f>H28+I28</f>
        <v>0</v>
      </c>
      <c r="K28" s="41"/>
      <c r="L28" s="41"/>
      <c r="M28" s="41"/>
      <c r="N28" s="41"/>
      <c r="O28" s="41"/>
      <c r="P28" s="41"/>
      <c r="Q28" s="41"/>
      <c r="R28" s="41"/>
    </row>
    <row r="29" spans="1:18" ht="63" customHeight="1" hidden="1">
      <c r="A29" s="29" t="s">
        <v>125</v>
      </c>
      <c r="B29" s="35" t="s">
        <v>126</v>
      </c>
      <c r="C29" s="89">
        <v>0</v>
      </c>
      <c r="D29" s="106">
        <v>0</v>
      </c>
      <c r="E29" s="107">
        <v>0</v>
      </c>
      <c r="F29" s="108">
        <f t="shared" si="2"/>
        <v>0</v>
      </c>
      <c r="G29" s="107">
        <v>0</v>
      </c>
      <c r="H29" s="108">
        <f>F29+G29</f>
        <v>0</v>
      </c>
      <c r="I29" s="107">
        <v>0</v>
      </c>
      <c r="J29" s="109">
        <f>H29+I29</f>
        <v>0</v>
      </c>
      <c r="K29" s="41"/>
      <c r="L29" s="41"/>
      <c r="M29" s="41"/>
      <c r="N29" s="41"/>
      <c r="O29" s="41"/>
      <c r="P29" s="41"/>
      <c r="Q29" s="41"/>
      <c r="R29" s="41"/>
    </row>
    <row r="30" spans="1:10" ht="15" customHeight="1">
      <c r="A30" s="42" t="s">
        <v>28</v>
      </c>
      <c r="B30" s="22" t="s">
        <v>29</v>
      </c>
      <c r="C30" s="86">
        <f>C31+C33</f>
        <v>4000</v>
      </c>
      <c r="D30" s="114">
        <f>D31+D33</f>
        <v>1000</v>
      </c>
      <c r="E30" s="115">
        <f>E31+E33</f>
        <v>1000</v>
      </c>
      <c r="F30" s="108">
        <f t="shared" si="2"/>
        <v>2000</v>
      </c>
      <c r="G30" s="115">
        <f>G31+G33</f>
        <v>1000</v>
      </c>
      <c r="H30" s="108">
        <f t="shared" si="3"/>
        <v>3000</v>
      </c>
      <c r="I30" s="115">
        <f>I31+I33</f>
        <v>1000</v>
      </c>
      <c r="J30" s="109">
        <f t="shared" si="4"/>
        <v>4000</v>
      </c>
    </row>
    <row r="31" spans="1:10" ht="53.25" customHeight="1">
      <c r="A31" s="29" t="s">
        <v>119</v>
      </c>
      <c r="B31" s="35" t="s">
        <v>120</v>
      </c>
      <c r="C31" s="92">
        <f>C32</f>
        <v>4000</v>
      </c>
      <c r="D31" s="116">
        <f>D32</f>
        <v>1000</v>
      </c>
      <c r="E31" s="117">
        <f>E32</f>
        <v>1000</v>
      </c>
      <c r="F31" s="108">
        <f t="shared" si="2"/>
        <v>2000</v>
      </c>
      <c r="G31" s="117">
        <f>G32</f>
        <v>1000</v>
      </c>
      <c r="H31" s="108">
        <f t="shared" si="3"/>
        <v>3000</v>
      </c>
      <c r="I31" s="117">
        <f>I32</f>
        <v>1000</v>
      </c>
      <c r="J31" s="109">
        <f t="shared" si="4"/>
        <v>4000</v>
      </c>
    </row>
    <row r="32" spans="1:10" ht="72">
      <c r="A32" s="29" t="s">
        <v>121</v>
      </c>
      <c r="B32" s="30" t="s">
        <v>122</v>
      </c>
      <c r="C32" s="89">
        <f>D32+E32+G32+I32</f>
        <v>4000</v>
      </c>
      <c r="D32" s="106">
        <v>1000</v>
      </c>
      <c r="E32" s="107">
        <v>1000</v>
      </c>
      <c r="F32" s="108">
        <f t="shared" si="2"/>
        <v>2000</v>
      </c>
      <c r="G32" s="107">
        <v>1000</v>
      </c>
      <c r="H32" s="108">
        <f t="shared" si="3"/>
        <v>3000</v>
      </c>
      <c r="I32" s="107">
        <v>1000</v>
      </c>
      <c r="J32" s="109">
        <f t="shared" si="4"/>
        <v>4000</v>
      </c>
    </row>
    <row r="33" spans="1:10" ht="49.5" customHeight="1" hidden="1">
      <c r="A33" s="29" t="s">
        <v>30</v>
      </c>
      <c r="B33" s="35" t="s">
        <v>31</v>
      </c>
      <c r="C33" s="43">
        <f>C34</f>
        <v>0</v>
      </c>
      <c r="D33" s="116">
        <f>D34</f>
        <v>0</v>
      </c>
      <c r="E33" s="117">
        <f>E34</f>
        <v>0</v>
      </c>
      <c r="F33" s="108">
        <f t="shared" si="2"/>
        <v>0</v>
      </c>
      <c r="G33" s="117">
        <f>G34</f>
        <v>0</v>
      </c>
      <c r="H33" s="108">
        <f t="shared" si="3"/>
        <v>0</v>
      </c>
      <c r="I33" s="117">
        <f>I34</f>
        <v>0</v>
      </c>
      <c r="J33" s="109">
        <f t="shared" si="4"/>
        <v>0</v>
      </c>
    </row>
    <row r="34" spans="1:10" ht="91.5" customHeight="1" hidden="1">
      <c r="A34" s="29" t="s">
        <v>32</v>
      </c>
      <c r="B34" s="35" t="s">
        <v>33</v>
      </c>
      <c r="C34" s="36">
        <v>0</v>
      </c>
      <c r="D34" s="106">
        <v>0</v>
      </c>
      <c r="E34" s="107">
        <v>0</v>
      </c>
      <c r="F34" s="108">
        <f t="shared" si="2"/>
        <v>0</v>
      </c>
      <c r="G34" s="107">
        <v>0</v>
      </c>
      <c r="H34" s="108">
        <f t="shared" si="3"/>
        <v>0</v>
      </c>
      <c r="I34" s="107">
        <v>0</v>
      </c>
      <c r="J34" s="109">
        <f t="shared" si="4"/>
        <v>0</v>
      </c>
    </row>
    <row r="35" spans="1:10" ht="38.25">
      <c r="A35" s="42" t="s">
        <v>34</v>
      </c>
      <c r="B35" s="45" t="s">
        <v>35</v>
      </c>
      <c r="C35" s="90">
        <f>C37</f>
        <v>0</v>
      </c>
      <c r="D35" s="110">
        <f>D36+D37+D39</f>
        <v>0</v>
      </c>
      <c r="E35" s="111">
        <f>E36+E37+E39</f>
        <v>0</v>
      </c>
      <c r="F35" s="108">
        <f t="shared" si="2"/>
        <v>0</v>
      </c>
      <c r="G35" s="111">
        <f>G36+G37+G39</f>
        <v>0</v>
      </c>
      <c r="H35" s="108">
        <f t="shared" si="3"/>
        <v>0</v>
      </c>
      <c r="I35" s="111">
        <f>I36+I37+I39</f>
        <v>0</v>
      </c>
      <c r="J35" s="109">
        <f t="shared" si="4"/>
        <v>0</v>
      </c>
    </row>
    <row r="36" spans="1:10" ht="0.75" customHeight="1">
      <c r="A36" s="29" t="s">
        <v>36</v>
      </c>
      <c r="B36" s="30" t="s">
        <v>37</v>
      </c>
      <c r="C36" s="89"/>
      <c r="D36" s="106">
        <v>0</v>
      </c>
      <c r="E36" s="107">
        <v>0</v>
      </c>
      <c r="F36" s="108">
        <f t="shared" si="2"/>
        <v>0</v>
      </c>
      <c r="G36" s="107">
        <v>0</v>
      </c>
      <c r="H36" s="108">
        <f t="shared" si="3"/>
        <v>0</v>
      </c>
      <c r="I36" s="107">
        <v>0</v>
      </c>
      <c r="J36" s="109">
        <f t="shared" si="4"/>
        <v>0</v>
      </c>
    </row>
    <row r="37" spans="1:10" ht="15">
      <c r="A37" s="29" t="s">
        <v>38</v>
      </c>
      <c r="B37" s="35" t="s">
        <v>24</v>
      </c>
      <c r="C37" s="151">
        <f>C42</f>
        <v>0</v>
      </c>
      <c r="D37" s="106">
        <f>D42</f>
        <v>0</v>
      </c>
      <c r="E37" s="107">
        <f>E42</f>
        <v>0</v>
      </c>
      <c r="F37" s="108">
        <f t="shared" si="2"/>
        <v>0</v>
      </c>
      <c r="G37" s="107">
        <f>G42</f>
        <v>0</v>
      </c>
      <c r="H37" s="108">
        <f t="shared" si="3"/>
        <v>0</v>
      </c>
      <c r="I37" s="107">
        <f>I42</f>
        <v>0</v>
      </c>
      <c r="J37" s="109">
        <f t="shared" si="4"/>
        <v>0</v>
      </c>
    </row>
    <row r="38" spans="1:10" ht="36" customHeight="1" hidden="1">
      <c r="A38" s="29" t="s">
        <v>39</v>
      </c>
      <c r="B38" s="44" t="s">
        <v>40</v>
      </c>
      <c r="C38" s="94"/>
      <c r="D38" s="106">
        <v>0</v>
      </c>
      <c r="E38" s="107">
        <v>0</v>
      </c>
      <c r="F38" s="108">
        <f t="shared" si="2"/>
        <v>0</v>
      </c>
      <c r="G38" s="107">
        <v>0</v>
      </c>
      <c r="H38" s="108">
        <f t="shared" si="3"/>
        <v>0</v>
      </c>
      <c r="I38" s="107">
        <v>0</v>
      </c>
      <c r="J38" s="109">
        <f t="shared" si="4"/>
        <v>0</v>
      </c>
    </row>
    <row r="39" spans="1:10" ht="38.25" customHeight="1" hidden="1">
      <c r="A39" s="29" t="s">
        <v>41</v>
      </c>
      <c r="B39" s="35" t="s">
        <v>42</v>
      </c>
      <c r="C39" s="88">
        <f>C40+C41</f>
        <v>0</v>
      </c>
      <c r="D39" s="118">
        <f>D40+D41</f>
        <v>0</v>
      </c>
      <c r="E39" s="119">
        <f>E40+E41</f>
        <v>0</v>
      </c>
      <c r="F39" s="108">
        <f t="shared" si="2"/>
        <v>0</v>
      </c>
      <c r="G39" s="119">
        <f>G40+G41</f>
        <v>0</v>
      </c>
      <c r="H39" s="108">
        <f t="shared" si="3"/>
        <v>0</v>
      </c>
      <c r="I39" s="119">
        <f>I40+I41</f>
        <v>0</v>
      </c>
      <c r="J39" s="109">
        <f t="shared" si="4"/>
        <v>0</v>
      </c>
    </row>
    <row r="40" spans="1:10" ht="38.25" customHeight="1" hidden="1">
      <c r="A40" s="29" t="s">
        <v>43</v>
      </c>
      <c r="B40" s="44" t="s">
        <v>44</v>
      </c>
      <c r="C40" s="94"/>
      <c r="D40" s="106">
        <v>0</v>
      </c>
      <c r="E40" s="107">
        <v>0</v>
      </c>
      <c r="F40" s="108">
        <f t="shared" si="2"/>
        <v>0</v>
      </c>
      <c r="G40" s="107">
        <v>0</v>
      </c>
      <c r="H40" s="108">
        <f t="shared" si="3"/>
        <v>0</v>
      </c>
      <c r="I40" s="107">
        <v>0</v>
      </c>
      <c r="J40" s="109">
        <f t="shared" si="4"/>
        <v>0</v>
      </c>
    </row>
    <row r="41" spans="1:10" ht="0.75" customHeight="1" hidden="1">
      <c r="A41" s="29" t="s">
        <v>45</v>
      </c>
      <c r="B41" s="44" t="s">
        <v>46</v>
      </c>
      <c r="C41" s="94"/>
      <c r="D41" s="106">
        <v>0</v>
      </c>
      <c r="E41" s="107">
        <v>0</v>
      </c>
      <c r="F41" s="108">
        <f t="shared" si="2"/>
        <v>0</v>
      </c>
      <c r="G41" s="107">
        <v>0</v>
      </c>
      <c r="H41" s="108">
        <f t="shared" si="3"/>
        <v>0</v>
      </c>
      <c r="I41" s="107">
        <v>0</v>
      </c>
      <c r="J41" s="109">
        <f t="shared" si="4"/>
        <v>0</v>
      </c>
    </row>
    <row r="42" spans="1:10" ht="24" hidden="1">
      <c r="A42" s="29" t="s">
        <v>116</v>
      </c>
      <c r="B42" s="30" t="s">
        <v>117</v>
      </c>
      <c r="C42" s="94">
        <f>C43</f>
        <v>0</v>
      </c>
      <c r="D42" s="106">
        <f>D43</f>
        <v>0</v>
      </c>
      <c r="E42" s="107">
        <f>E43</f>
        <v>0</v>
      </c>
      <c r="F42" s="108">
        <f>D42+E42</f>
        <v>0</v>
      </c>
      <c r="G42" s="107">
        <f>G43</f>
        <v>0</v>
      </c>
      <c r="H42" s="108">
        <f>F42+G42</f>
        <v>0</v>
      </c>
      <c r="I42" s="107">
        <f>I43</f>
        <v>0</v>
      </c>
      <c r="J42" s="109">
        <f>H42+I42</f>
        <v>0</v>
      </c>
    </row>
    <row r="43" spans="1:10" ht="39" customHeight="1">
      <c r="A43" s="29" t="s">
        <v>141</v>
      </c>
      <c r="B43" s="30" t="s">
        <v>118</v>
      </c>
      <c r="C43" s="89">
        <f>J43</f>
        <v>0</v>
      </c>
      <c r="D43" s="106">
        <v>0</v>
      </c>
      <c r="E43" s="107">
        <v>0</v>
      </c>
      <c r="F43" s="108">
        <f>D43+E43</f>
        <v>0</v>
      </c>
      <c r="G43" s="107">
        <v>0</v>
      </c>
      <c r="H43" s="108">
        <f>F43+G43</f>
        <v>0</v>
      </c>
      <c r="I43" s="107">
        <v>0</v>
      </c>
      <c r="J43" s="109">
        <f>H43+I43</f>
        <v>0</v>
      </c>
    </row>
    <row r="44" spans="1:10" ht="38.25" customHeight="1">
      <c r="A44" s="42" t="s">
        <v>47</v>
      </c>
      <c r="B44" s="37" t="s">
        <v>48</v>
      </c>
      <c r="C44" s="86">
        <f>+C45+C50</f>
        <v>0</v>
      </c>
      <c r="D44" s="86">
        <f>+D45+D50</f>
        <v>0</v>
      </c>
      <c r="E44" s="86">
        <f>+E45+E50</f>
        <v>0</v>
      </c>
      <c r="F44" s="108">
        <f t="shared" si="2"/>
        <v>0</v>
      </c>
      <c r="G44" s="86">
        <f>+G45+G50</f>
        <v>0</v>
      </c>
      <c r="H44" s="108">
        <f t="shared" si="3"/>
        <v>0</v>
      </c>
      <c r="I44" s="86">
        <f>+I45+I50</f>
        <v>0</v>
      </c>
      <c r="J44" s="109">
        <f t="shared" si="4"/>
        <v>0</v>
      </c>
    </row>
    <row r="45" spans="1:10" ht="67.5" customHeight="1">
      <c r="A45" s="29" t="s">
        <v>49</v>
      </c>
      <c r="B45" s="35" t="s">
        <v>95</v>
      </c>
      <c r="C45" s="88">
        <f>C46+C48</f>
        <v>0</v>
      </c>
      <c r="D45" s="88">
        <f>D46+D48</f>
        <v>0</v>
      </c>
      <c r="E45" s="88">
        <f>E46+E48</f>
        <v>0</v>
      </c>
      <c r="F45" s="108">
        <f t="shared" si="2"/>
        <v>0</v>
      </c>
      <c r="G45" s="88">
        <f>G46+G48</f>
        <v>0</v>
      </c>
      <c r="H45" s="108">
        <f t="shared" si="3"/>
        <v>0</v>
      </c>
      <c r="I45" s="88">
        <f>I46+I48</f>
        <v>0</v>
      </c>
      <c r="J45" s="109">
        <f t="shared" si="4"/>
        <v>0</v>
      </c>
    </row>
    <row r="46" spans="1:10" ht="66.75" customHeight="1" hidden="1">
      <c r="A46" s="29" t="s">
        <v>50</v>
      </c>
      <c r="B46" s="35" t="s">
        <v>96</v>
      </c>
      <c r="C46" s="31">
        <f>C47</f>
        <v>0</v>
      </c>
      <c r="D46" s="118">
        <f aca="true" t="shared" si="5" ref="D46:J46">D47</f>
        <v>0</v>
      </c>
      <c r="E46" s="119">
        <f t="shared" si="5"/>
        <v>0</v>
      </c>
      <c r="F46" s="108">
        <f t="shared" si="5"/>
        <v>0</v>
      </c>
      <c r="G46" s="119">
        <f t="shared" si="5"/>
        <v>0</v>
      </c>
      <c r="H46" s="108">
        <f t="shared" si="5"/>
        <v>0</v>
      </c>
      <c r="I46" s="119">
        <f t="shared" si="5"/>
        <v>0</v>
      </c>
      <c r="J46" s="109">
        <f t="shared" si="5"/>
        <v>0</v>
      </c>
    </row>
    <row r="47" spans="1:10" ht="72.75" customHeight="1">
      <c r="A47" s="29" t="s">
        <v>142</v>
      </c>
      <c r="B47" s="80" t="s">
        <v>131</v>
      </c>
      <c r="C47" s="89">
        <f>D47+E47+G47+I47</f>
        <v>0</v>
      </c>
      <c r="D47" s="106"/>
      <c r="E47" s="107"/>
      <c r="F47" s="108">
        <f t="shared" si="2"/>
        <v>0</v>
      </c>
      <c r="G47" s="107"/>
      <c r="H47" s="108">
        <f t="shared" si="3"/>
        <v>0</v>
      </c>
      <c r="I47" s="107"/>
      <c r="J47" s="109">
        <f t="shared" si="4"/>
        <v>0</v>
      </c>
    </row>
    <row r="48" spans="1:10" ht="25.5" customHeight="1">
      <c r="A48" s="29" t="s">
        <v>51</v>
      </c>
      <c r="B48" s="35" t="s">
        <v>79</v>
      </c>
      <c r="C48" s="88">
        <f>C49</f>
        <v>0</v>
      </c>
      <c r="D48" s="118">
        <f>D49</f>
        <v>0</v>
      </c>
      <c r="E48" s="119">
        <f>E49</f>
        <v>0</v>
      </c>
      <c r="F48" s="108">
        <f t="shared" si="2"/>
        <v>0</v>
      </c>
      <c r="G48" s="119">
        <f>G49</f>
        <v>0</v>
      </c>
      <c r="H48" s="108">
        <f t="shared" si="3"/>
        <v>0</v>
      </c>
      <c r="I48" s="119">
        <f>I49</f>
        <v>0</v>
      </c>
      <c r="J48" s="109">
        <f t="shared" si="4"/>
        <v>0</v>
      </c>
    </row>
    <row r="49" spans="1:10" ht="38.25" customHeight="1">
      <c r="A49" s="46" t="s">
        <v>52</v>
      </c>
      <c r="B49" s="30" t="s">
        <v>53</v>
      </c>
      <c r="C49" s="94"/>
      <c r="D49" s="106">
        <v>0</v>
      </c>
      <c r="E49" s="107">
        <v>0</v>
      </c>
      <c r="F49" s="108">
        <f>E49+D49</f>
        <v>0</v>
      </c>
      <c r="G49" s="107"/>
      <c r="H49" s="108">
        <f aca="true" t="shared" si="6" ref="H49:H90">F49+G49</f>
        <v>0</v>
      </c>
      <c r="I49" s="107">
        <v>0</v>
      </c>
      <c r="J49" s="109">
        <f aca="true" t="shared" si="7" ref="J49:J86">H49+I49</f>
        <v>0</v>
      </c>
    </row>
    <row r="50" spans="1:10" ht="48">
      <c r="A50" s="46" t="s">
        <v>127</v>
      </c>
      <c r="B50" s="30" t="s">
        <v>128</v>
      </c>
      <c r="C50" s="94">
        <f aca="true" t="shared" si="8" ref="C50:J50">C51</f>
        <v>0</v>
      </c>
      <c r="D50" s="106">
        <f t="shared" si="8"/>
        <v>0</v>
      </c>
      <c r="E50" s="107">
        <f t="shared" si="8"/>
        <v>0</v>
      </c>
      <c r="F50" s="108">
        <f t="shared" si="8"/>
        <v>0</v>
      </c>
      <c r="G50" s="107">
        <f t="shared" si="8"/>
        <v>0</v>
      </c>
      <c r="H50" s="108">
        <f t="shared" si="8"/>
        <v>0</v>
      </c>
      <c r="I50" s="107">
        <f t="shared" si="8"/>
        <v>0</v>
      </c>
      <c r="J50" s="109">
        <f t="shared" si="8"/>
        <v>0</v>
      </c>
    </row>
    <row r="51" spans="1:10" ht="51.75" customHeight="1">
      <c r="A51" s="46" t="s">
        <v>129</v>
      </c>
      <c r="B51" s="30" t="s">
        <v>130</v>
      </c>
      <c r="C51" s="95">
        <f>J51</f>
        <v>0</v>
      </c>
      <c r="D51" s="107">
        <v>0</v>
      </c>
      <c r="E51" s="107">
        <v>0</v>
      </c>
      <c r="F51" s="108">
        <f>D51+E51</f>
        <v>0</v>
      </c>
      <c r="G51" s="107">
        <v>0</v>
      </c>
      <c r="H51" s="108">
        <f>F51+G51</f>
        <v>0</v>
      </c>
      <c r="I51" s="107">
        <v>0</v>
      </c>
      <c r="J51" s="108">
        <f>H51+I51</f>
        <v>0</v>
      </c>
    </row>
    <row r="52" spans="1:10" ht="51.75" customHeight="1">
      <c r="A52" s="153" t="s">
        <v>144</v>
      </c>
      <c r="B52" s="153" t="s">
        <v>146</v>
      </c>
      <c r="C52" s="86">
        <v>0</v>
      </c>
      <c r="D52" s="86">
        <v>0</v>
      </c>
      <c r="E52" s="86">
        <v>0</v>
      </c>
      <c r="F52" s="86">
        <v>0</v>
      </c>
      <c r="G52" s="86">
        <v>0</v>
      </c>
      <c r="H52" s="86">
        <v>0</v>
      </c>
      <c r="I52" s="86">
        <v>0</v>
      </c>
      <c r="J52" s="86">
        <v>0</v>
      </c>
    </row>
    <row r="53" spans="1:10" ht="51.75" customHeight="1">
      <c r="A53" s="83" t="s">
        <v>145</v>
      </c>
      <c r="B53" s="30" t="s">
        <v>147</v>
      </c>
      <c r="C53" s="95">
        <f>J53</f>
        <v>0</v>
      </c>
      <c r="D53" s="107">
        <v>0</v>
      </c>
      <c r="E53" s="107">
        <v>0</v>
      </c>
      <c r="F53" s="108">
        <f>D53+E53</f>
        <v>0</v>
      </c>
      <c r="G53" s="107">
        <v>0</v>
      </c>
      <c r="H53" s="108">
        <f>F53+G53</f>
        <v>0</v>
      </c>
      <c r="I53" s="107">
        <v>0</v>
      </c>
      <c r="J53" s="108">
        <f>H53+I53</f>
        <v>0</v>
      </c>
    </row>
    <row r="54" spans="1:10" ht="30" customHeight="1">
      <c r="A54" s="81" t="s">
        <v>132</v>
      </c>
      <c r="B54" s="37" t="s">
        <v>133</v>
      </c>
      <c r="C54" s="86">
        <f>+C55+C57</f>
        <v>0</v>
      </c>
      <c r="D54" s="86">
        <f>+D55+D57</f>
        <v>0</v>
      </c>
      <c r="E54" s="86">
        <f>+E55+E57</f>
        <v>0</v>
      </c>
      <c r="F54" s="108">
        <f aca="true" t="shared" si="9" ref="F54:F65">E54+D54</f>
        <v>0</v>
      </c>
      <c r="G54" s="86">
        <f>+G55+G57</f>
        <v>0</v>
      </c>
      <c r="H54" s="108">
        <f t="shared" si="6"/>
        <v>0</v>
      </c>
      <c r="I54" s="86">
        <f>+I55+I57</f>
        <v>0</v>
      </c>
      <c r="J54" s="109">
        <f t="shared" si="7"/>
        <v>0</v>
      </c>
    </row>
    <row r="55" spans="1:10" ht="27.75" customHeight="1">
      <c r="A55" s="82" t="s">
        <v>134</v>
      </c>
      <c r="B55" s="35" t="s">
        <v>135</v>
      </c>
      <c r="C55" s="96">
        <f>+C56</f>
        <v>0</v>
      </c>
      <c r="D55" s="120">
        <f>+D56</f>
        <v>0</v>
      </c>
      <c r="E55" s="96">
        <f>+E56</f>
        <v>0</v>
      </c>
      <c r="F55" s="108">
        <f t="shared" si="9"/>
        <v>0</v>
      </c>
      <c r="G55" s="96">
        <f>+G56</f>
        <v>0</v>
      </c>
      <c r="H55" s="108">
        <f t="shared" si="6"/>
        <v>0</v>
      </c>
      <c r="I55" s="96">
        <f>+I56</f>
        <v>0</v>
      </c>
      <c r="J55" s="109">
        <f t="shared" si="7"/>
        <v>0</v>
      </c>
    </row>
    <row r="56" spans="1:10" ht="30" customHeight="1">
      <c r="A56" s="82" t="s">
        <v>136</v>
      </c>
      <c r="B56" s="35" t="s">
        <v>137</v>
      </c>
      <c r="C56" s="89">
        <f>J56</f>
        <v>0</v>
      </c>
      <c r="D56" s="106">
        <v>0</v>
      </c>
      <c r="E56" s="107">
        <v>0</v>
      </c>
      <c r="F56" s="108">
        <f t="shared" si="9"/>
        <v>0</v>
      </c>
      <c r="G56" s="107">
        <v>0</v>
      </c>
      <c r="H56" s="108">
        <f t="shared" si="6"/>
        <v>0</v>
      </c>
      <c r="I56" s="107">
        <v>0</v>
      </c>
      <c r="J56" s="109">
        <f t="shared" si="7"/>
        <v>0</v>
      </c>
    </row>
    <row r="57" spans="1:10" ht="30" customHeight="1">
      <c r="A57" s="82" t="s">
        <v>138</v>
      </c>
      <c r="B57" s="35" t="s">
        <v>139</v>
      </c>
      <c r="C57" s="96">
        <f>+C58</f>
        <v>0</v>
      </c>
      <c r="D57" s="96">
        <f>+D58</f>
        <v>0</v>
      </c>
      <c r="E57" s="96">
        <f>+E58</f>
        <v>0</v>
      </c>
      <c r="F57" s="108">
        <f t="shared" si="9"/>
        <v>0</v>
      </c>
      <c r="G57" s="96">
        <f>+G58</f>
        <v>0</v>
      </c>
      <c r="H57" s="108">
        <f t="shared" si="6"/>
        <v>0</v>
      </c>
      <c r="I57" s="96">
        <f>+I58</f>
        <v>0</v>
      </c>
      <c r="J57" s="109">
        <f t="shared" si="7"/>
        <v>0</v>
      </c>
    </row>
    <row r="58" spans="1:10" ht="30" customHeight="1">
      <c r="A58" s="82" t="s">
        <v>151</v>
      </c>
      <c r="B58" s="35" t="s">
        <v>140</v>
      </c>
      <c r="C58" s="89">
        <f>D58+E58+G58+I58</f>
        <v>0</v>
      </c>
      <c r="D58" s="106"/>
      <c r="E58" s="107"/>
      <c r="F58" s="108">
        <f t="shared" si="9"/>
        <v>0</v>
      </c>
      <c r="G58" s="107"/>
      <c r="H58" s="108">
        <f t="shared" si="6"/>
        <v>0</v>
      </c>
      <c r="I58" s="107"/>
      <c r="J58" s="109">
        <f t="shared" si="7"/>
        <v>0</v>
      </c>
    </row>
    <row r="59" spans="1:10" ht="26.25" customHeight="1">
      <c r="A59" s="47" t="s">
        <v>54</v>
      </c>
      <c r="B59" s="48" t="s">
        <v>55</v>
      </c>
      <c r="C59" s="90">
        <f>C60+C63</f>
        <v>0</v>
      </c>
      <c r="D59" s="110">
        <f>D60+D63</f>
        <v>0</v>
      </c>
      <c r="E59" s="111">
        <f>E60+E63</f>
        <v>0</v>
      </c>
      <c r="F59" s="108">
        <f t="shared" si="9"/>
        <v>0</v>
      </c>
      <c r="G59" s="111">
        <f>G60+G63</f>
        <v>0</v>
      </c>
      <c r="H59" s="108">
        <f t="shared" si="6"/>
        <v>0</v>
      </c>
      <c r="I59" s="111">
        <f>I60+I63</f>
        <v>0</v>
      </c>
      <c r="J59" s="109">
        <f t="shared" si="7"/>
        <v>0</v>
      </c>
    </row>
    <row r="60" spans="1:10" ht="29.25" customHeight="1">
      <c r="A60" s="49" t="s">
        <v>108</v>
      </c>
      <c r="B60" s="50" t="s">
        <v>109</v>
      </c>
      <c r="C60" s="92">
        <f>C61+C62</f>
        <v>0</v>
      </c>
      <c r="D60" s="116">
        <f>D61+D62</f>
        <v>0</v>
      </c>
      <c r="E60" s="117">
        <f>E61+E62</f>
        <v>0</v>
      </c>
      <c r="F60" s="108">
        <f t="shared" si="9"/>
        <v>0</v>
      </c>
      <c r="G60" s="117">
        <f>G61+G62</f>
        <v>0</v>
      </c>
      <c r="H60" s="108">
        <f t="shared" si="6"/>
        <v>0</v>
      </c>
      <c r="I60" s="117">
        <f>I61+I62</f>
        <v>0</v>
      </c>
      <c r="J60" s="109">
        <f t="shared" si="7"/>
        <v>0</v>
      </c>
    </row>
    <row r="61" spans="1:10" ht="39" customHeight="1">
      <c r="A61" s="49" t="s">
        <v>110</v>
      </c>
      <c r="B61" s="51" t="s">
        <v>111</v>
      </c>
      <c r="C61" s="89">
        <f>J61</f>
        <v>0</v>
      </c>
      <c r="D61" s="106">
        <v>0</v>
      </c>
      <c r="E61" s="107">
        <v>0</v>
      </c>
      <c r="F61" s="108">
        <f t="shared" si="9"/>
        <v>0</v>
      </c>
      <c r="G61" s="107">
        <v>0</v>
      </c>
      <c r="H61" s="108">
        <f t="shared" si="6"/>
        <v>0</v>
      </c>
      <c r="I61" s="107">
        <v>0</v>
      </c>
      <c r="J61" s="109">
        <f t="shared" si="7"/>
        <v>0</v>
      </c>
    </row>
    <row r="62" spans="1:10" ht="12" customHeight="1" hidden="1">
      <c r="A62" s="49" t="s">
        <v>56</v>
      </c>
      <c r="B62" s="52" t="s">
        <v>57</v>
      </c>
      <c r="C62" s="89"/>
      <c r="D62" s="106">
        <v>0</v>
      </c>
      <c r="E62" s="107">
        <v>0</v>
      </c>
      <c r="F62" s="108">
        <f t="shared" si="9"/>
        <v>0</v>
      </c>
      <c r="G62" s="107">
        <v>0</v>
      </c>
      <c r="H62" s="108">
        <f t="shared" si="6"/>
        <v>0</v>
      </c>
      <c r="I62" s="107">
        <v>0</v>
      </c>
      <c r="J62" s="109">
        <f t="shared" si="7"/>
        <v>0</v>
      </c>
    </row>
    <row r="63" spans="1:10" ht="11.25" customHeight="1" hidden="1">
      <c r="A63" s="53" t="s">
        <v>58</v>
      </c>
      <c r="B63" s="54" t="s">
        <v>59</v>
      </c>
      <c r="C63" s="88">
        <f>C64</f>
        <v>0</v>
      </c>
      <c r="D63" s="118">
        <f>D64</f>
        <v>0</v>
      </c>
      <c r="E63" s="119">
        <f>E64</f>
        <v>0</v>
      </c>
      <c r="F63" s="108">
        <f t="shared" si="9"/>
        <v>0</v>
      </c>
      <c r="G63" s="119">
        <f>G64</f>
        <v>0</v>
      </c>
      <c r="H63" s="108">
        <f t="shared" si="6"/>
        <v>0</v>
      </c>
      <c r="I63" s="119">
        <f>I64</f>
        <v>0</v>
      </c>
      <c r="J63" s="109">
        <f t="shared" si="7"/>
        <v>0</v>
      </c>
    </row>
    <row r="64" spans="1:10" ht="14.25" customHeight="1" hidden="1">
      <c r="A64" s="53" t="s">
        <v>60</v>
      </c>
      <c r="B64" s="54" t="s">
        <v>61</v>
      </c>
      <c r="C64" s="89"/>
      <c r="D64" s="106">
        <v>0</v>
      </c>
      <c r="E64" s="107">
        <v>0</v>
      </c>
      <c r="F64" s="108">
        <f t="shared" si="9"/>
        <v>0</v>
      </c>
      <c r="G64" s="107">
        <v>0</v>
      </c>
      <c r="H64" s="108">
        <f t="shared" si="6"/>
        <v>0</v>
      </c>
      <c r="I64" s="107">
        <v>0</v>
      </c>
      <c r="J64" s="109">
        <f t="shared" si="7"/>
        <v>0</v>
      </c>
    </row>
    <row r="65" spans="1:10" ht="20.25" customHeight="1" hidden="1">
      <c r="A65" s="53"/>
      <c r="B65" s="77"/>
      <c r="C65" s="89">
        <v>0</v>
      </c>
      <c r="D65" s="106">
        <v>0</v>
      </c>
      <c r="E65" s="121">
        <v>0</v>
      </c>
      <c r="F65" s="122">
        <f t="shared" si="9"/>
        <v>0</v>
      </c>
      <c r="G65" s="121">
        <v>0</v>
      </c>
      <c r="H65" s="122">
        <f t="shared" si="6"/>
        <v>0</v>
      </c>
      <c r="I65" s="121">
        <v>0</v>
      </c>
      <c r="J65" s="109">
        <f t="shared" si="7"/>
        <v>0</v>
      </c>
    </row>
    <row r="66" spans="1:10" ht="16.5" customHeight="1">
      <c r="A66" s="59" t="s">
        <v>62</v>
      </c>
      <c r="B66" s="60" t="s">
        <v>63</v>
      </c>
      <c r="C66" s="97">
        <f aca="true" t="shared" si="10" ref="C66:J66">C67</f>
        <v>2948900</v>
      </c>
      <c r="D66" s="123">
        <f t="shared" si="10"/>
        <v>640275</v>
      </c>
      <c r="E66" s="124">
        <f t="shared" si="10"/>
        <v>640275</v>
      </c>
      <c r="F66" s="124">
        <f t="shared" si="10"/>
        <v>1280550</v>
      </c>
      <c r="G66" s="124">
        <f t="shared" si="10"/>
        <v>640275</v>
      </c>
      <c r="H66" s="124">
        <f t="shared" si="10"/>
        <v>1920825</v>
      </c>
      <c r="I66" s="124">
        <f t="shared" si="10"/>
        <v>640275</v>
      </c>
      <c r="J66" s="125">
        <f t="shared" si="10"/>
        <v>2561100</v>
      </c>
    </row>
    <row r="67" spans="1:10" ht="27" customHeight="1">
      <c r="A67" s="61" t="s">
        <v>64</v>
      </c>
      <c r="B67" s="62" t="s">
        <v>73</v>
      </c>
      <c r="C67" s="98">
        <f>C71+C76+C84</f>
        <v>2948900</v>
      </c>
      <c r="D67" s="126">
        <v>640275</v>
      </c>
      <c r="E67" s="127">
        <v>640275</v>
      </c>
      <c r="F67" s="127">
        <f>D67+E67</f>
        <v>1280550</v>
      </c>
      <c r="G67" s="127">
        <v>640275</v>
      </c>
      <c r="H67" s="127">
        <f>F67+G67</f>
        <v>1920825</v>
      </c>
      <c r="I67" s="127">
        <v>640275</v>
      </c>
      <c r="J67" s="128">
        <f>H67+I67</f>
        <v>2561100</v>
      </c>
    </row>
    <row r="68" spans="1:12" ht="25.5">
      <c r="A68" s="63" t="s">
        <v>65</v>
      </c>
      <c r="B68" s="64" t="s">
        <v>66</v>
      </c>
      <c r="C68" s="90">
        <f>C70+C72</f>
        <v>2669000</v>
      </c>
      <c r="D68" s="110">
        <f>D70+D72</f>
        <v>667250</v>
      </c>
      <c r="E68" s="111">
        <f>E70+E72</f>
        <v>667250</v>
      </c>
      <c r="F68" s="111">
        <f>D68+E68</f>
        <v>1334500</v>
      </c>
      <c r="G68" s="111">
        <f>G70+G72</f>
        <v>667250</v>
      </c>
      <c r="H68" s="111">
        <f>F68+G68</f>
        <v>2001750</v>
      </c>
      <c r="I68" s="111">
        <f>I70+I72</f>
        <v>667250</v>
      </c>
      <c r="J68" s="129">
        <f>J70+J72</f>
        <v>2669000</v>
      </c>
      <c r="L68" s="3" t="s">
        <v>165</v>
      </c>
    </row>
    <row r="69" spans="1:10" ht="26.25" customHeight="1" hidden="1">
      <c r="A69" s="65" t="s">
        <v>74</v>
      </c>
      <c r="B69" s="66" t="s">
        <v>75</v>
      </c>
      <c r="C69" s="92">
        <v>2846200</v>
      </c>
      <c r="D69" s="116">
        <v>426930</v>
      </c>
      <c r="E69" s="117">
        <v>740012</v>
      </c>
      <c r="F69" s="108">
        <f>E69+D69</f>
        <v>1166942</v>
      </c>
      <c r="G69" s="117">
        <v>825398</v>
      </c>
      <c r="H69" s="108">
        <f t="shared" si="6"/>
        <v>1992340</v>
      </c>
      <c r="I69" s="117">
        <v>853860</v>
      </c>
      <c r="J69" s="109">
        <f t="shared" si="7"/>
        <v>2846200</v>
      </c>
    </row>
    <row r="70" spans="1:10" ht="26.25" customHeight="1">
      <c r="A70" s="65" t="s">
        <v>90</v>
      </c>
      <c r="B70" s="66" t="s">
        <v>75</v>
      </c>
      <c r="C70" s="92">
        <f>C71</f>
        <v>2669000</v>
      </c>
      <c r="D70" s="116">
        <f aca="true" t="shared" si="11" ref="D70:J70">D71</f>
        <v>667250</v>
      </c>
      <c r="E70" s="117">
        <f t="shared" si="11"/>
        <v>667250</v>
      </c>
      <c r="F70" s="117">
        <f t="shared" si="11"/>
        <v>1334500</v>
      </c>
      <c r="G70" s="117">
        <f>G71</f>
        <v>667250</v>
      </c>
      <c r="H70" s="117">
        <f t="shared" si="11"/>
        <v>2001750</v>
      </c>
      <c r="I70" s="117">
        <f t="shared" si="11"/>
        <v>667250</v>
      </c>
      <c r="J70" s="130">
        <f t="shared" si="11"/>
        <v>2669000</v>
      </c>
    </row>
    <row r="71" spans="1:10" ht="26.25" customHeight="1">
      <c r="A71" s="67" t="s">
        <v>80</v>
      </c>
      <c r="B71" s="68" t="s">
        <v>76</v>
      </c>
      <c r="C71" s="89">
        <f>D71+E71+G71+I71</f>
        <v>2669000</v>
      </c>
      <c r="D71" s="106">
        <v>667250</v>
      </c>
      <c r="E71" s="106">
        <v>667250</v>
      </c>
      <c r="F71" s="108">
        <f>D71+E71</f>
        <v>1334500</v>
      </c>
      <c r="G71" s="106">
        <v>667250</v>
      </c>
      <c r="H71" s="108">
        <f t="shared" si="6"/>
        <v>2001750</v>
      </c>
      <c r="I71" s="106">
        <v>667250</v>
      </c>
      <c r="J71" s="109">
        <f t="shared" si="7"/>
        <v>2669000</v>
      </c>
    </row>
    <row r="72" spans="1:10" ht="26.25" customHeight="1" hidden="1">
      <c r="A72" s="67" t="s">
        <v>84</v>
      </c>
      <c r="B72" s="77" t="s">
        <v>85</v>
      </c>
      <c r="C72" s="89">
        <f>C73</f>
        <v>0</v>
      </c>
      <c r="D72" s="106">
        <f>D73</f>
        <v>0</v>
      </c>
      <c r="E72" s="107">
        <f>E73</f>
        <v>0</v>
      </c>
      <c r="F72" s="108">
        <f>D72+E72</f>
        <v>0</v>
      </c>
      <c r="G72" s="107">
        <f>G73</f>
        <v>0</v>
      </c>
      <c r="H72" s="108">
        <f>F72+G72</f>
        <v>0</v>
      </c>
      <c r="I72" s="107">
        <f>I73</f>
        <v>0</v>
      </c>
      <c r="J72" s="109">
        <f>H72+I72</f>
        <v>0</v>
      </c>
    </row>
    <row r="73" spans="1:10" ht="27" customHeight="1" hidden="1">
      <c r="A73" s="67" t="s">
        <v>86</v>
      </c>
      <c r="B73" s="77" t="s">
        <v>87</v>
      </c>
      <c r="C73" s="89">
        <v>0</v>
      </c>
      <c r="D73" s="106">
        <v>0</v>
      </c>
      <c r="E73" s="107">
        <v>0</v>
      </c>
      <c r="F73" s="108">
        <f>D73+E73</f>
        <v>0</v>
      </c>
      <c r="G73" s="107">
        <v>0</v>
      </c>
      <c r="H73" s="108">
        <f>F73+G73</f>
        <v>0</v>
      </c>
      <c r="I73" s="107">
        <v>0</v>
      </c>
      <c r="J73" s="109">
        <f>H73+I73</f>
        <v>0</v>
      </c>
    </row>
    <row r="74" spans="1:10" s="105" customFormat="1" ht="27" customHeight="1">
      <c r="A74" s="102" t="s">
        <v>154</v>
      </c>
      <c r="B74" s="103" t="s">
        <v>156</v>
      </c>
      <c r="C74" s="104">
        <f aca="true" t="shared" si="12" ref="C74:J74">C75</f>
        <v>0</v>
      </c>
      <c r="D74" s="131">
        <f t="shared" si="12"/>
        <v>0</v>
      </c>
      <c r="E74" s="132">
        <f t="shared" si="12"/>
        <v>0</v>
      </c>
      <c r="F74" s="133">
        <f t="shared" si="12"/>
        <v>0</v>
      </c>
      <c r="G74" s="132">
        <f t="shared" si="12"/>
        <v>0</v>
      </c>
      <c r="H74" s="133">
        <f t="shared" si="12"/>
        <v>0</v>
      </c>
      <c r="I74" s="132">
        <f t="shared" si="12"/>
        <v>0</v>
      </c>
      <c r="J74" s="134">
        <f t="shared" si="12"/>
        <v>0</v>
      </c>
    </row>
    <row r="75" spans="1:10" ht="27" customHeight="1">
      <c r="A75" s="67" t="s">
        <v>155</v>
      </c>
      <c r="B75" s="77" t="s">
        <v>157</v>
      </c>
      <c r="C75" s="89">
        <f>D75+E75+G75+I75</f>
        <v>0</v>
      </c>
      <c r="D75" s="106">
        <v>0</v>
      </c>
      <c r="E75" s="107">
        <v>0</v>
      </c>
      <c r="F75" s="108">
        <f>D75+E75</f>
        <v>0</v>
      </c>
      <c r="G75" s="107">
        <v>0</v>
      </c>
      <c r="H75" s="108">
        <f>F75+G75</f>
        <v>0</v>
      </c>
      <c r="I75" s="107">
        <v>0</v>
      </c>
      <c r="J75" s="109">
        <f>H75+I75</f>
        <v>0</v>
      </c>
    </row>
    <row r="76" spans="1:10" ht="25.5">
      <c r="A76" s="55" t="s">
        <v>97</v>
      </c>
      <c r="B76" s="56" t="s">
        <v>98</v>
      </c>
      <c r="C76" s="90">
        <f aca="true" t="shared" si="13" ref="C76:J76">C77+C78</f>
        <v>129900</v>
      </c>
      <c r="D76" s="110">
        <f t="shared" si="13"/>
        <v>30750</v>
      </c>
      <c r="E76" s="111">
        <f t="shared" si="13"/>
        <v>30750</v>
      </c>
      <c r="F76" s="111">
        <f t="shared" si="13"/>
        <v>68400</v>
      </c>
      <c r="G76" s="111">
        <f t="shared" si="13"/>
        <v>37650</v>
      </c>
      <c r="H76" s="111">
        <f t="shared" si="13"/>
        <v>106050</v>
      </c>
      <c r="I76" s="111">
        <f t="shared" si="13"/>
        <v>30750</v>
      </c>
      <c r="J76" s="129">
        <f t="shared" si="13"/>
        <v>136800</v>
      </c>
    </row>
    <row r="77" spans="1:10" ht="36">
      <c r="A77" s="53" t="s">
        <v>99</v>
      </c>
      <c r="B77" s="69" t="s">
        <v>100</v>
      </c>
      <c r="C77" s="143">
        <f>D77+E77+G77+I77</f>
        <v>123900</v>
      </c>
      <c r="D77" s="144">
        <v>29250</v>
      </c>
      <c r="E77" s="144">
        <v>29250</v>
      </c>
      <c r="F77" s="108">
        <f>D77+G77</f>
        <v>65400</v>
      </c>
      <c r="G77" s="144">
        <v>36150</v>
      </c>
      <c r="H77" s="108">
        <f>G77+F77</f>
        <v>101550</v>
      </c>
      <c r="I77" s="144">
        <v>29250</v>
      </c>
      <c r="J77" s="109">
        <f>H77+I77</f>
        <v>130800</v>
      </c>
    </row>
    <row r="78" spans="1:10" ht="37.5" customHeight="1">
      <c r="A78" s="53" t="s">
        <v>152</v>
      </c>
      <c r="B78" s="69" t="s">
        <v>153</v>
      </c>
      <c r="C78" s="89">
        <f>D78+E78+G78+I78</f>
        <v>6000</v>
      </c>
      <c r="D78" s="106">
        <v>1500</v>
      </c>
      <c r="E78" s="107">
        <v>1500</v>
      </c>
      <c r="F78" s="108">
        <f>E78+D78</f>
        <v>3000</v>
      </c>
      <c r="G78" s="107">
        <v>1500</v>
      </c>
      <c r="H78" s="108">
        <f t="shared" si="6"/>
        <v>4500</v>
      </c>
      <c r="I78" s="107">
        <v>1500</v>
      </c>
      <c r="J78" s="109">
        <f t="shared" si="7"/>
        <v>6000</v>
      </c>
    </row>
    <row r="79" spans="1:10" ht="48" hidden="1">
      <c r="A79" s="53" t="s">
        <v>101</v>
      </c>
      <c r="B79" s="69" t="s">
        <v>102</v>
      </c>
      <c r="C79" s="89"/>
      <c r="D79" s="106"/>
      <c r="E79" s="107"/>
      <c r="F79" s="108">
        <f>D79+E79</f>
        <v>0</v>
      </c>
      <c r="G79" s="107"/>
      <c r="H79" s="108">
        <f>F79+G79</f>
        <v>0</v>
      </c>
      <c r="I79" s="107"/>
      <c r="J79" s="109">
        <f t="shared" si="7"/>
        <v>0</v>
      </c>
    </row>
    <row r="80" spans="1:10" ht="34.5" customHeight="1" hidden="1">
      <c r="A80" s="53" t="s">
        <v>103</v>
      </c>
      <c r="B80" s="69" t="s">
        <v>88</v>
      </c>
      <c r="C80" s="89">
        <v>0</v>
      </c>
      <c r="D80" s="106">
        <f>D83</f>
        <v>0</v>
      </c>
      <c r="E80" s="107">
        <f>E83</f>
        <v>0</v>
      </c>
      <c r="F80" s="108">
        <f>D80+E80</f>
        <v>0</v>
      </c>
      <c r="G80" s="107">
        <f>G83</f>
        <v>0</v>
      </c>
      <c r="H80" s="108">
        <f>F80+G80</f>
        <v>0</v>
      </c>
      <c r="I80" s="107">
        <f>I83</f>
        <v>0</v>
      </c>
      <c r="J80" s="109">
        <f>H80+I80</f>
        <v>0</v>
      </c>
    </row>
    <row r="81" spans="1:10" ht="1.5" customHeight="1" hidden="1">
      <c r="A81" s="53"/>
      <c r="B81" s="70"/>
      <c r="C81" s="88"/>
      <c r="D81" s="118"/>
      <c r="E81" s="119">
        <f>E82+E83</f>
        <v>0</v>
      </c>
      <c r="F81" s="108"/>
      <c r="G81" s="119">
        <f>G82+G83</f>
        <v>0</v>
      </c>
      <c r="H81" s="108"/>
      <c r="I81" s="119">
        <f>I82+I83</f>
        <v>0</v>
      </c>
      <c r="J81" s="109">
        <f t="shared" si="7"/>
        <v>0</v>
      </c>
    </row>
    <row r="82" spans="1:10" ht="12.75" customHeight="1" hidden="1">
      <c r="A82" s="57"/>
      <c r="B82" s="71"/>
      <c r="C82" s="94"/>
      <c r="D82" s="106">
        <v>0</v>
      </c>
      <c r="E82" s="107"/>
      <c r="F82" s="108">
        <f>E82+D82</f>
        <v>0</v>
      </c>
      <c r="G82" s="107">
        <v>0</v>
      </c>
      <c r="H82" s="108">
        <f t="shared" si="6"/>
        <v>0</v>
      </c>
      <c r="I82" s="107">
        <v>0</v>
      </c>
      <c r="J82" s="109">
        <f t="shared" si="7"/>
        <v>0</v>
      </c>
    </row>
    <row r="83" spans="1:10" ht="36" hidden="1">
      <c r="A83" s="57" t="s">
        <v>104</v>
      </c>
      <c r="B83" s="71" t="s">
        <v>89</v>
      </c>
      <c r="C83" s="94">
        <v>0</v>
      </c>
      <c r="D83" s="106">
        <v>0</v>
      </c>
      <c r="E83" s="107">
        <v>0</v>
      </c>
      <c r="F83" s="108">
        <f>E83+D83</f>
        <v>0</v>
      </c>
      <c r="G83" s="107">
        <v>0</v>
      </c>
      <c r="H83" s="108">
        <f t="shared" si="6"/>
        <v>0</v>
      </c>
      <c r="I83" s="107">
        <v>0</v>
      </c>
      <c r="J83" s="109">
        <f t="shared" si="7"/>
        <v>0</v>
      </c>
    </row>
    <row r="84" spans="1:10" ht="19.5" customHeight="1">
      <c r="A84" s="55" t="s">
        <v>67</v>
      </c>
      <c r="B84" s="56" t="s">
        <v>112</v>
      </c>
      <c r="C84" s="90">
        <f aca="true" t="shared" si="14" ref="C84:E85">C85</f>
        <v>150000</v>
      </c>
      <c r="D84" s="110">
        <f t="shared" si="14"/>
        <v>0</v>
      </c>
      <c r="E84" s="111">
        <f t="shared" si="14"/>
        <v>150000</v>
      </c>
      <c r="F84" s="108">
        <f>E84+D84</f>
        <v>150000</v>
      </c>
      <c r="G84" s="111">
        <f>G85</f>
        <v>0</v>
      </c>
      <c r="H84" s="108">
        <f t="shared" si="6"/>
        <v>150000</v>
      </c>
      <c r="I84" s="111">
        <f>I85</f>
        <v>0</v>
      </c>
      <c r="J84" s="109">
        <f t="shared" si="7"/>
        <v>150000</v>
      </c>
    </row>
    <row r="85" spans="1:10" ht="24.75" customHeight="1">
      <c r="A85" s="78" t="s">
        <v>113</v>
      </c>
      <c r="B85" s="79" t="s">
        <v>114</v>
      </c>
      <c r="C85" s="90">
        <f>E85</f>
        <v>150000</v>
      </c>
      <c r="D85" s="110">
        <f t="shared" si="14"/>
        <v>0</v>
      </c>
      <c r="E85" s="111">
        <f t="shared" si="14"/>
        <v>150000</v>
      </c>
      <c r="F85" s="108">
        <f>D85+E85</f>
        <v>150000</v>
      </c>
      <c r="G85" s="111">
        <f>G86</f>
        <v>0</v>
      </c>
      <c r="H85" s="108">
        <f>F85+G85</f>
        <v>150000</v>
      </c>
      <c r="I85" s="111">
        <f>I86</f>
        <v>0</v>
      </c>
      <c r="J85" s="109">
        <f>H85+I85</f>
        <v>150000</v>
      </c>
    </row>
    <row r="86" spans="1:10" ht="25.5" customHeight="1">
      <c r="A86" s="72" t="s">
        <v>91</v>
      </c>
      <c r="B86" s="73" t="s">
        <v>115</v>
      </c>
      <c r="C86" s="99">
        <v>0</v>
      </c>
      <c r="D86" s="135">
        <v>0</v>
      </c>
      <c r="E86" s="136">
        <v>150000</v>
      </c>
      <c r="F86" s="137">
        <f>E86+D86</f>
        <v>150000</v>
      </c>
      <c r="G86" s="136">
        <v>0</v>
      </c>
      <c r="H86" s="137">
        <f t="shared" si="6"/>
        <v>150000</v>
      </c>
      <c r="I86" s="136">
        <v>0</v>
      </c>
      <c r="J86" s="138">
        <f t="shared" si="7"/>
        <v>150000</v>
      </c>
    </row>
    <row r="87" spans="1:10" ht="22.5" customHeight="1">
      <c r="A87" s="84" t="s">
        <v>149</v>
      </c>
      <c r="B87" s="85" t="s">
        <v>148</v>
      </c>
      <c r="C87" s="100">
        <v>0</v>
      </c>
      <c r="D87" s="107">
        <v>0</v>
      </c>
      <c r="E87" s="107">
        <v>0</v>
      </c>
      <c r="F87" s="108">
        <v>0</v>
      </c>
      <c r="G87" s="107">
        <v>0</v>
      </c>
      <c r="H87" s="108">
        <v>0</v>
      </c>
      <c r="I87" s="107">
        <v>0</v>
      </c>
      <c r="J87" s="108">
        <v>0</v>
      </c>
    </row>
    <row r="88" spans="1:10" ht="22.5" customHeight="1">
      <c r="A88" s="84" t="s">
        <v>150</v>
      </c>
      <c r="B88" s="85" t="s">
        <v>148</v>
      </c>
      <c r="C88" s="100">
        <v>0</v>
      </c>
      <c r="D88" s="107">
        <v>0</v>
      </c>
      <c r="E88" s="107">
        <v>0</v>
      </c>
      <c r="F88" s="108">
        <v>0</v>
      </c>
      <c r="G88" s="107">
        <v>0</v>
      </c>
      <c r="H88" s="108">
        <v>0</v>
      </c>
      <c r="I88" s="107">
        <v>0</v>
      </c>
      <c r="J88" s="108">
        <v>0</v>
      </c>
    </row>
    <row r="89" spans="1:10" ht="15" customHeight="1" thickBot="1">
      <c r="A89" s="74" t="s">
        <v>68</v>
      </c>
      <c r="B89" s="75" t="s">
        <v>69</v>
      </c>
      <c r="C89" s="101">
        <f>C66+C10</f>
        <v>47582028.04</v>
      </c>
      <c r="D89" s="139">
        <f>D76+D68+D30+D25+D24+D19+D14</f>
        <v>5816810</v>
      </c>
      <c r="E89" s="140">
        <f>E78+E77+E71+E32+E25+E24+E21+E19+E14</f>
        <v>20204695</v>
      </c>
      <c r="F89" s="141">
        <f>D89+E89</f>
        <v>26021505</v>
      </c>
      <c r="G89" s="140">
        <f>G78+G77+G71+G32+G25+G24+G19+G14</f>
        <v>5913710</v>
      </c>
      <c r="H89" s="141">
        <f>F89+G89</f>
        <v>31935215</v>
      </c>
      <c r="I89" s="140">
        <f>I78+I77+I71+I32+I25+I24+I19+I14</f>
        <v>15496098.04</v>
      </c>
      <c r="J89" s="142">
        <f>C89</f>
        <v>47582028.04</v>
      </c>
    </row>
    <row r="90" spans="1:10" ht="17.25" customHeight="1" thickBot="1">
      <c r="A90" s="74" t="s">
        <v>70</v>
      </c>
      <c r="B90" s="75" t="s">
        <v>71</v>
      </c>
      <c r="C90" s="101">
        <f>C89</f>
        <v>47582028.04</v>
      </c>
      <c r="D90" s="139">
        <f>D89</f>
        <v>5816810</v>
      </c>
      <c r="E90" s="140">
        <f>E89</f>
        <v>20204695</v>
      </c>
      <c r="F90" s="141">
        <f>E90+D90</f>
        <v>26021505</v>
      </c>
      <c r="G90" s="140">
        <f>G89</f>
        <v>5913710</v>
      </c>
      <c r="H90" s="141">
        <f t="shared" si="6"/>
        <v>31935215</v>
      </c>
      <c r="I90" s="140">
        <f>I89</f>
        <v>15496098.04</v>
      </c>
      <c r="J90" s="142">
        <f>J89</f>
        <v>47582028.04</v>
      </c>
    </row>
    <row r="93" spans="1:10" ht="15">
      <c r="A93" s="172" t="s">
        <v>159</v>
      </c>
      <c r="H93" s="174" t="s">
        <v>160</v>
      </c>
      <c r="I93" s="174"/>
      <c r="J93" s="174"/>
    </row>
    <row r="94" ht="15">
      <c r="A94" s="173"/>
    </row>
    <row r="95" ht="24" customHeight="1"/>
    <row r="96" ht="25.5" customHeight="1"/>
    <row r="97" spans="1:10" ht="24.75" customHeight="1">
      <c r="A97" s="1" t="s">
        <v>161</v>
      </c>
      <c r="I97" s="156" t="s">
        <v>162</v>
      </c>
      <c r="J97" s="156"/>
    </row>
    <row r="98" ht="37.5" customHeight="1"/>
    <row r="1005" ht="15">
      <c r="C1005" s="58" t="s">
        <v>72</v>
      </c>
    </row>
    <row r="1111" ht="15">
      <c r="C1111" s="58" t="s">
        <v>72</v>
      </c>
    </row>
    <row r="1326" ht="15">
      <c r="C1326" s="58" t="s">
        <v>72</v>
      </c>
    </row>
  </sheetData>
  <sheetProtection/>
  <mergeCells count="11">
    <mergeCell ref="H93:J93"/>
    <mergeCell ref="I97:J97"/>
    <mergeCell ref="C1:C2"/>
    <mergeCell ref="B6:B8"/>
    <mergeCell ref="C6:C8"/>
    <mergeCell ref="A6:A8"/>
    <mergeCell ref="A4:J5"/>
    <mergeCell ref="F1:J1"/>
    <mergeCell ref="F2:J2"/>
    <mergeCell ref="F3:J3"/>
    <mergeCell ref="A93:A94"/>
  </mergeCells>
  <printOptions/>
  <pageMargins left="0.29" right="0" top="0.2" bottom="0.33" header="0.2" footer="0.23"/>
  <pageSetup horizontalDpi="600" verticalDpi="600" orientation="landscape" paperSize="9" scale="96" r:id="rId1"/>
  <headerFooter alignWithMargins="0">
    <oddHeader>&amp;R                                .</oddHeader>
    <oddFooter>&amp;R     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pnr</dc:creator>
  <cp:keywords/>
  <dc:description/>
  <cp:lastModifiedBy>Gluhova</cp:lastModifiedBy>
  <cp:lastPrinted>2020-12-24T07:39:39Z</cp:lastPrinted>
  <dcterms:created xsi:type="dcterms:W3CDTF">2005-12-21T13:00:39Z</dcterms:created>
  <dcterms:modified xsi:type="dcterms:W3CDTF">2022-12-15T12:32:28Z</dcterms:modified>
  <cp:category/>
  <cp:version/>
  <cp:contentType/>
  <cp:contentStatus/>
</cp:coreProperties>
</file>